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323"/>
  <workbookPr autoCompressPictures="0"/>
  <mc:AlternateContent xmlns:mc="http://schemas.openxmlformats.org/markup-compatibility/2006">
    <mc:Choice Requires="x15">
      <x15ac:absPath xmlns:x15ac="http://schemas.microsoft.com/office/spreadsheetml/2010/11/ac" url="/Users/stephanieflood/Desktop/"/>
    </mc:Choice>
  </mc:AlternateContent>
  <xr:revisionPtr revIDLastSave="0" documentId="13_ncr:1_{3A86B00A-0FEE-304D-A201-F51FFE626675}" xr6:coauthVersionLast="46" xr6:coauthVersionMax="46" xr10:uidLastSave="{00000000-0000-0000-0000-000000000000}"/>
  <bookViews>
    <workbookView xWindow="340" yWindow="500" windowWidth="28460" windowHeight="16100" xr2:uid="{00000000-000D-0000-FFFF-FFFF00000000}"/>
  </bookViews>
  <sheets>
    <sheet name="Step 1 - Information Gathering " sheetId="6" r:id="rId1"/>
    <sheet name="Step 2 - Checklists" sheetId="5" r:id="rId2"/>
    <sheet name="Step 3 - Report" sheetId="9" r:id="rId3"/>
    <sheet name="Quick Reference Guide" sheetId="7" r:id="rId4"/>
    <sheet name="Calculations" sheetId="8" state="hidden" r:id="rId5"/>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F22" i="8" l="1" a="1"/>
  <c r="F22" i="8" s="1"/>
  <c r="G24" i="8" l="1"/>
  <c r="G25" i="8"/>
  <c r="G26" i="8"/>
  <c r="L17" i="8" l="1"/>
  <c r="J17" i="8"/>
  <c r="H17" i="8"/>
  <c r="F17" i="8"/>
  <c r="D17" i="8"/>
  <c r="B17" i="8"/>
  <c r="H14" i="9" l="1" a="1"/>
  <c r="H14" i="9" s="1"/>
  <c r="G22" i="8"/>
  <c r="D22" i="8" a="1"/>
  <c r="D22" i="8" s="1"/>
  <c r="AC68" i="8" l="1"/>
  <c r="X68" i="8"/>
  <c r="S68" i="8"/>
  <c r="I68" i="8"/>
  <c r="N67" i="8"/>
  <c r="I67" i="8"/>
  <c r="AC66" i="8"/>
  <c r="S66" i="8"/>
  <c r="B66" i="8"/>
  <c r="S65" i="8"/>
  <c r="N65" i="8"/>
  <c r="B65" i="8"/>
  <c r="AC64" i="8"/>
  <c r="X64" i="8"/>
  <c r="S64" i="8"/>
  <c r="N64" i="8"/>
  <c r="I59" i="8"/>
  <c r="AC63" i="8"/>
  <c r="AC62" i="8"/>
  <c r="X62" i="8"/>
  <c r="B62" i="8"/>
  <c r="AC61" i="8"/>
  <c r="AC60" i="8"/>
  <c r="B60" i="8"/>
  <c r="AC59" i="8"/>
  <c r="B59" i="8"/>
  <c r="C59" i="8" s="1"/>
  <c r="AC58" i="8"/>
  <c r="I58" i="8"/>
  <c r="AC57" i="8"/>
  <c r="B57" i="8"/>
  <c r="AC56" i="8"/>
  <c r="S56" i="8"/>
  <c r="N56" i="8"/>
  <c r="I56" i="8"/>
  <c r="AC55" i="8"/>
  <c r="N55" i="8"/>
  <c r="I55" i="8"/>
  <c r="AC54" i="8"/>
  <c r="N54" i="8"/>
  <c r="I54" i="8"/>
  <c r="AC53" i="8"/>
  <c r="S53" i="8"/>
  <c r="B53" i="8"/>
  <c r="AC52" i="8"/>
  <c r="B52" i="8"/>
  <c r="AC51" i="8"/>
  <c r="X51" i="8"/>
  <c r="S51" i="8"/>
  <c r="N51" i="8"/>
  <c r="N50" i="8"/>
  <c r="S49" i="8"/>
  <c r="AC48" i="8"/>
  <c r="AC47" i="8"/>
  <c r="I47" i="8"/>
  <c r="AC46" i="8"/>
  <c r="X46" i="8"/>
  <c r="N46" i="8"/>
  <c r="AC45" i="8"/>
  <c r="N45" i="8"/>
  <c r="B45" i="8"/>
  <c r="AC44" i="8"/>
  <c r="X44" i="8"/>
  <c r="S44" i="8"/>
  <c r="B44" i="8"/>
  <c r="S43" i="8"/>
  <c r="B43" i="8"/>
  <c r="AC42" i="8"/>
  <c r="S42" i="8"/>
  <c r="N42" i="8"/>
  <c r="B42" i="8"/>
  <c r="AC41" i="8"/>
  <c r="N41" i="8"/>
  <c r="S40" i="8"/>
  <c r="B40" i="8"/>
  <c r="AC39" i="8"/>
  <c r="S39" i="8"/>
  <c r="N39" i="8"/>
  <c r="I39" i="8"/>
  <c r="I45" i="8"/>
  <c r="I53" i="8"/>
  <c r="B49" i="8"/>
  <c r="I49" i="8"/>
  <c r="B39" i="8"/>
  <c r="I66" i="8"/>
  <c r="I65" i="8"/>
  <c r="I50" i="8"/>
  <c r="F84" i="5"/>
  <c r="H84" i="5"/>
  <c r="K84" i="5"/>
  <c r="F37" i="5" l="1"/>
  <c r="H37" i="5"/>
  <c r="I37" i="5"/>
  <c r="K37" i="5"/>
  <c r="AF68" i="8"/>
  <c r="AD68" i="8"/>
  <c r="AF66" i="8"/>
  <c r="AD66" i="8"/>
  <c r="AF64" i="8"/>
  <c r="AD64" i="8"/>
  <c r="AF63" i="8"/>
  <c r="AD63" i="8"/>
  <c r="AF62" i="8"/>
  <c r="AD62" i="8"/>
  <c r="AF61" i="8"/>
  <c r="AD61" i="8"/>
  <c r="AF60" i="8"/>
  <c r="AD60" i="8"/>
  <c r="AF59" i="8"/>
  <c r="AD59" i="8"/>
  <c r="AF58" i="8"/>
  <c r="AD58" i="8"/>
  <c r="AF57" i="8"/>
  <c r="AD57" i="8"/>
  <c r="AF56" i="8"/>
  <c r="AD56" i="8"/>
  <c r="AF55" i="8"/>
  <c r="AD55" i="8"/>
  <c r="AF54" i="8"/>
  <c r="AD54" i="8"/>
  <c r="AF53" i="8"/>
  <c r="AD53" i="8"/>
  <c r="AF52" i="8"/>
  <c r="AD52" i="8"/>
  <c r="AF51" i="8"/>
  <c r="AD51" i="8"/>
  <c r="AF48" i="8"/>
  <c r="AD48" i="8"/>
  <c r="AF47" i="8"/>
  <c r="AD47" i="8"/>
  <c r="AF46" i="8"/>
  <c r="AD46" i="8"/>
  <c r="AF45" i="8"/>
  <c r="AD45" i="8"/>
  <c r="AF44" i="8"/>
  <c r="AD44" i="8"/>
  <c r="AF42" i="8"/>
  <c r="AD42" i="8"/>
  <c r="AF41" i="8"/>
  <c r="AD41" i="8"/>
  <c r="AD40" i="8"/>
  <c r="AE40" i="8" s="1"/>
  <c r="AF39" i="8"/>
  <c r="AD39" i="8"/>
  <c r="AA68" i="8"/>
  <c r="Y68" i="8"/>
  <c r="AA64" i="8"/>
  <c r="Y64" i="8"/>
  <c r="AA62" i="8"/>
  <c r="Y62" i="8"/>
  <c r="AA51" i="8"/>
  <c r="Y51" i="8"/>
  <c r="AA46" i="8"/>
  <c r="Y46" i="8"/>
  <c r="AA44" i="8"/>
  <c r="Y44" i="8"/>
  <c r="V68" i="8"/>
  <c r="T68" i="8"/>
  <c r="V66" i="8"/>
  <c r="T66" i="8"/>
  <c r="V65" i="8"/>
  <c r="T65" i="8"/>
  <c r="V64" i="8"/>
  <c r="T64" i="8"/>
  <c r="V56" i="8"/>
  <c r="T56" i="8"/>
  <c r="V53" i="8"/>
  <c r="T53" i="8"/>
  <c r="V51" i="8"/>
  <c r="T51" i="8"/>
  <c r="V49" i="8"/>
  <c r="T49" i="8"/>
  <c r="U49" i="8" s="1"/>
  <c r="V44" i="8"/>
  <c r="T44" i="8"/>
  <c r="V43" i="8"/>
  <c r="T43" i="8"/>
  <c r="V42" i="8"/>
  <c r="T42" i="8"/>
  <c r="V40" i="8"/>
  <c r="T40" i="8"/>
  <c r="V39" i="8"/>
  <c r="T39" i="8"/>
  <c r="Q67" i="8"/>
  <c r="O67" i="8"/>
  <c r="Q65" i="8"/>
  <c r="O65" i="8"/>
  <c r="Q64" i="8"/>
  <c r="O64" i="8"/>
  <c r="O63" i="8"/>
  <c r="P63" i="8" s="1"/>
  <c r="Q56" i="8"/>
  <c r="O56" i="8"/>
  <c r="Q55" i="8"/>
  <c r="O55" i="8"/>
  <c r="Q54" i="8"/>
  <c r="O54" i="8"/>
  <c r="Q51" i="8"/>
  <c r="O51" i="8"/>
  <c r="Q50" i="8"/>
  <c r="O50" i="8"/>
  <c r="Q46" i="8"/>
  <c r="O46" i="8"/>
  <c r="Q45" i="8"/>
  <c r="O45" i="8"/>
  <c r="Q42" i="8"/>
  <c r="O42" i="8"/>
  <c r="Q41" i="8"/>
  <c r="O41" i="8"/>
  <c r="Q39" i="8"/>
  <c r="O39" i="8"/>
  <c r="L68" i="8"/>
  <c r="J68" i="8"/>
  <c r="L67" i="8"/>
  <c r="J67" i="8"/>
  <c r="L66" i="8"/>
  <c r="J66" i="8"/>
  <c r="L65" i="8"/>
  <c r="J65" i="8"/>
  <c r="L59" i="8"/>
  <c r="J59" i="8"/>
  <c r="L58" i="8"/>
  <c r="J58" i="8"/>
  <c r="L56" i="8"/>
  <c r="J56" i="8"/>
  <c r="L55" i="8"/>
  <c r="J55" i="8"/>
  <c r="L54" i="8"/>
  <c r="J54" i="8"/>
  <c r="L53" i="8"/>
  <c r="J53" i="8"/>
  <c r="L50" i="8"/>
  <c r="J50" i="8"/>
  <c r="L49" i="8"/>
  <c r="J49" i="8"/>
  <c r="K49" i="8" s="1"/>
  <c r="L47" i="8"/>
  <c r="J47" i="8"/>
  <c r="L45" i="8"/>
  <c r="J45" i="8"/>
  <c r="L39" i="8"/>
  <c r="J39" i="8"/>
  <c r="C66" i="8"/>
  <c r="C65" i="8"/>
  <c r="C62" i="8"/>
  <c r="C60" i="8"/>
  <c r="C57" i="8"/>
  <c r="C53" i="8"/>
  <c r="C52" i="8"/>
  <c r="C49" i="8"/>
  <c r="D49" i="8" s="1"/>
  <c r="C45" i="8"/>
  <c r="C44" i="8"/>
  <c r="C43" i="8"/>
  <c r="C42" i="8"/>
  <c r="C40" i="8"/>
  <c r="C39" i="8"/>
  <c r="E66" i="8"/>
  <c r="E65" i="8"/>
  <c r="E62" i="8"/>
  <c r="E60" i="8"/>
  <c r="E59" i="8"/>
  <c r="E57" i="8"/>
  <c r="E53" i="8"/>
  <c r="E52" i="8"/>
  <c r="E49" i="8"/>
  <c r="E45" i="8"/>
  <c r="E44" i="8"/>
  <c r="E43" i="8"/>
  <c r="E42" i="8"/>
  <c r="E40" i="8"/>
  <c r="E39" i="8"/>
  <c r="N27" i="8"/>
  <c r="N26" i="8"/>
  <c r="N25" i="8"/>
  <c r="N24" i="8"/>
  <c r="N23" i="8"/>
  <c r="N22" i="8"/>
  <c r="I27" i="8"/>
  <c r="I26" i="8"/>
  <c r="I25" i="8"/>
  <c r="I24" i="8"/>
  <c r="I23" i="8"/>
  <c r="I22" i="8"/>
  <c r="G27" i="8"/>
  <c r="G23" i="8"/>
  <c r="P17" i="9" s="1"/>
  <c r="P16" i="9" l="1"/>
  <c r="P18" i="9"/>
  <c r="P19" i="9"/>
  <c r="P14" i="9"/>
  <c r="P15" i="9"/>
  <c r="U40" i="8"/>
  <c r="U42" i="8"/>
  <c r="U51" i="8"/>
  <c r="U65" i="8"/>
  <c r="Z46" i="8"/>
  <c r="Z68" i="8"/>
  <c r="U43" i="8"/>
  <c r="U53" i="8"/>
  <c r="U66" i="8"/>
  <c r="Z51" i="8"/>
  <c r="U52" i="8"/>
  <c r="U60" i="8"/>
  <c r="U46" i="8"/>
  <c r="U62" i="8"/>
  <c r="U47" i="8"/>
  <c r="U55" i="8"/>
  <c r="U63" i="8"/>
  <c r="U45" i="8"/>
  <c r="U61" i="8"/>
  <c r="U39" i="8"/>
  <c r="U54" i="8"/>
  <c r="U48" i="8"/>
  <c r="U57" i="8"/>
  <c r="U41" i="8"/>
  <c r="U50" i="8"/>
  <c r="U58" i="8"/>
  <c r="U59" i="8"/>
  <c r="U67" i="8"/>
  <c r="U44" i="8"/>
  <c r="U56" i="8"/>
  <c r="U68" i="8"/>
  <c r="Z62" i="8"/>
  <c r="U64" i="8"/>
  <c r="Z42" i="8"/>
  <c r="Z50" i="8"/>
  <c r="Z58" i="8"/>
  <c r="Z66" i="8"/>
  <c r="Z52" i="8"/>
  <c r="Z39" i="8"/>
  <c r="Z43" i="8"/>
  <c r="Z59" i="8"/>
  <c r="Z67" i="8"/>
  <c r="Z44" i="8"/>
  <c r="Z60" i="8"/>
  <c r="Z45" i="8"/>
  <c r="Z53" i="8"/>
  <c r="Z61" i="8"/>
  <c r="Z54" i="8"/>
  <c r="Z55" i="8"/>
  <c r="Z47" i="8"/>
  <c r="Z63" i="8"/>
  <c r="Z40" i="8"/>
  <c r="Z48" i="8"/>
  <c r="Z56" i="8"/>
  <c r="Z49" i="8"/>
  <c r="Z65" i="8"/>
  <c r="Z41" i="8"/>
  <c r="Z57" i="8"/>
  <c r="Z64" i="8"/>
  <c r="P46" i="8"/>
  <c r="P54" i="8"/>
  <c r="P62" i="8"/>
  <c r="P47" i="8"/>
  <c r="P55" i="8"/>
  <c r="P61" i="8"/>
  <c r="P40" i="8"/>
  <c r="P48" i="8"/>
  <c r="P56" i="8"/>
  <c r="P64" i="8"/>
  <c r="P41" i="8"/>
  <c r="P49" i="8"/>
  <c r="P57" i="8"/>
  <c r="P65" i="8"/>
  <c r="P50" i="8"/>
  <c r="P58" i="8"/>
  <c r="P42" i="8"/>
  <c r="P66" i="8"/>
  <c r="P53" i="8"/>
  <c r="P43" i="8"/>
  <c r="P51" i="8"/>
  <c r="P59" i="8"/>
  <c r="P67" i="8"/>
  <c r="P45" i="8"/>
  <c r="P44" i="8"/>
  <c r="P52" i="8"/>
  <c r="P60" i="8"/>
  <c r="P68" i="8"/>
  <c r="P39" i="8"/>
  <c r="D43" i="8"/>
  <c r="D51" i="8"/>
  <c r="D59" i="8"/>
  <c r="D67" i="8"/>
  <c r="D44" i="8"/>
  <c r="D52" i="8"/>
  <c r="D68" i="8"/>
  <c r="D45" i="8"/>
  <c r="D53" i="8"/>
  <c r="D61" i="8"/>
  <c r="D39" i="8"/>
  <c r="D50" i="8"/>
  <c r="D60" i="8"/>
  <c r="D58" i="8"/>
  <c r="D46" i="8"/>
  <c r="D54" i="8"/>
  <c r="D62" i="8"/>
  <c r="D57" i="8"/>
  <c r="D65" i="8"/>
  <c r="D42" i="8"/>
  <c r="D66" i="8"/>
  <c r="D47" i="8"/>
  <c r="D55" i="8"/>
  <c r="D63" i="8"/>
  <c r="D40" i="8"/>
  <c r="D48" i="8"/>
  <c r="D56" i="8"/>
  <c r="D64" i="8"/>
  <c r="D41" i="8"/>
  <c r="K40" i="8"/>
  <c r="K48" i="8"/>
  <c r="K56" i="8"/>
  <c r="K64" i="8"/>
  <c r="K41" i="8"/>
  <c r="K42" i="8"/>
  <c r="K43" i="8"/>
  <c r="K51" i="8"/>
  <c r="K59" i="8"/>
  <c r="K67" i="8"/>
  <c r="K54" i="8"/>
  <c r="K47" i="8"/>
  <c r="K63" i="8"/>
  <c r="K50" i="8"/>
  <c r="K66" i="8"/>
  <c r="K44" i="8"/>
  <c r="K52" i="8"/>
  <c r="K60" i="8"/>
  <c r="K68" i="8"/>
  <c r="K62" i="8"/>
  <c r="K55" i="8"/>
  <c r="K57" i="8"/>
  <c r="K65" i="8"/>
  <c r="K58" i="8"/>
  <c r="K45" i="8"/>
  <c r="K53" i="8"/>
  <c r="K61" i="8"/>
  <c r="K39" i="8"/>
  <c r="K46" i="8"/>
  <c r="AE42" i="8" l="1"/>
  <c r="AE60" i="8"/>
  <c r="AE67" i="8"/>
  <c r="AE56" i="8"/>
  <c r="AE43" i="8"/>
  <c r="AE61" i="8"/>
  <c r="AE52" i="8"/>
  <c r="AE50" i="8"/>
  <c r="AE66" i="8"/>
  <c r="AE46" i="8"/>
  <c r="AE63" i="8"/>
  <c r="AE49" i="8"/>
  <c r="AE68" i="8"/>
  <c r="AE65" i="8"/>
  <c r="AE59" i="8"/>
  <c r="AE62" i="8"/>
  <c r="AE55" i="8"/>
  <c r="AE39" i="8"/>
  <c r="AE58" i="8"/>
  <c r="AE53" i="8"/>
  <c r="AE41" i="8"/>
  <c r="AE51" i="8"/>
  <c r="AE54" i="8"/>
  <c r="AE57" i="8"/>
  <c r="AE64" i="8"/>
  <c r="AE45" i="8"/>
  <c r="AE48" i="8"/>
  <c r="AE47" i="8"/>
  <c r="AE44" i="8"/>
  <c r="K82" i="5"/>
  <c r="K83" i="5"/>
  <c r="H71" i="5"/>
  <c r="J72" i="5"/>
  <c r="I72" i="5"/>
  <c r="H72" i="5"/>
  <c r="J62" i="5"/>
  <c r="I61" i="5"/>
  <c r="K61" i="5"/>
  <c r="J51" i="5"/>
  <c r="F51" i="5"/>
  <c r="K50" i="5"/>
  <c r="J50" i="5"/>
  <c r="G50" i="5"/>
  <c r="F50" i="5"/>
  <c r="J48" i="5"/>
  <c r="H48" i="5"/>
  <c r="I48" i="5"/>
  <c r="K47" i="5"/>
  <c r="G47" i="5"/>
  <c r="F46" i="5"/>
  <c r="J36" i="5"/>
  <c r="J35" i="5"/>
  <c r="H35" i="5"/>
  <c r="J34" i="5"/>
  <c r="I34" i="5"/>
  <c r="H34" i="5"/>
  <c r="J31" i="5"/>
  <c r="J30" i="5"/>
  <c r="G29" i="5"/>
  <c r="J33" i="5"/>
  <c r="K32" i="5"/>
  <c r="J32" i="5"/>
  <c r="H32" i="5"/>
  <c r="G32" i="5"/>
  <c r="F17" i="5"/>
  <c r="G33" i="5" l="1"/>
  <c r="H30" i="5"/>
  <c r="I30" i="5"/>
  <c r="K30" i="5"/>
  <c r="K29" i="5"/>
  <c r="J29" i="5"/>
  <c r="I29" i="5"/>
  <c r="J86" i="5" l="1"/>
  <c r="L11" i="8" s="1"/>
  <c r="F48" i="5"/>
  <c r="F49" i="5"/>
  <c r="I85" i="5"/>
  <c r="I86" i="5" s="1"/>
  <c r="F11" i="8" s="1"/>
  <c r="H85" i="5"/>
  <c r="H86" i="5" s="1"/>
  <c r="D11" i="8" s="1"/>
  <c r="G86" i="5"/>
  <c r="J11" i="8" s="1"/>
  <c r="F83" i="5"/>
  <c r="F82" i="5"/>
  <c r="I74" i="5"/>
  <c r="F10" i="8" s="1"/>
  <c r="G74" i="5"/>
  <c r="J10" i="8" s="1"/>
  <c r="J73" i="5"/>
  <c r="F73" i="5"/>
  <c r="J71" i="5"/>
  <c r="I63" i="5"/>
  <c r="F9" i="8" s="1"/>
  <c r="G63" i="5"/>
  <c r="J9" i="8" s="1"/>
  <c r="K62" i="5"/>
  <c r="K63" i="5" s="1"/>
  <c r="H9" i="8" s="1"/>
  <c r="H62" i="5"/>
  <c r="F62" i="5"/>
  <c r="J61" i="5"/>
  <c r="J63" i="5" s="1"/>
  <c r="L9" i="8" s="1"/>
  <c r="F61" i="5"/>
  <c r="I52" i="5"/>
  <c r="H52" i="5"/>
  <c r="K49" i="5"/>
  <c r="J49" i="5"/>
  <c r="H49" i="5"/>
  <c r="K48" i="5"/>
  <c r="J47" i="5"/>
  <c r="I47" i="5"/>
  <c r="J46" i="5"/>
  <c r="I46" i="5"/>
  <c r="H46" i="5"/>
  <c r="G53" i="5"/>
  <c r="J8" i="8" s="1"/>
  <c r="H38" i="5"/>
  <c r="D7" i="8" s="1"/>
  <c r="F33" i="5"/>
  <c r="I38" i="5"/>
  <c r="F7" i="8" s="1"/>
  <c r="J28" i="5"/>
  <c r="J38" i="5" s="1"/>
  <c r="L7" i="8" s="1"/>
  <c r="G38" i="5"/>
  <c r="J7" i="8" s="1"/>
  <c r="K38" i="5"/>
  <c r="H7" i="8" s="1"/>
  <c r="K20" i="5"/>
  <c r="H6" i="8" s="1"/>
  <c r="J19" i="5"/>
  <c r="I19" i="5"/>
  <c r="G19" i="5"/>
  <c r="J18" i="5"/>
  <c r="I18" i="5"/>
  <c r="J17" i="5"/>
  <c r="J16" i="5"/>
  <c r="F16" i="5"/>
  <c r="F20" i="5" s="1"/>
  <c r="B6" i="8" s="1"/>
  <c r="K53" i="5" l="1"/>
  <c r="H8" i="8" s="1"/>
  <c r="F53" i="5"/>
  <c r="B8" i="8" s="1"/>
  <c r="F74" i="5"/>
  <c r="B10" i="8" s="1"/>
  <c r="H73" i="5"/>
  <c r="H74" i="5" s="1"/>
  <c r="D10" i="8" s="1"/>
  <c r="K86" i="5"/>
  <c r="H11" i="8" s="1"/>
  <c r="G20" i="5"/>
  <c r="J6" i="8" s="1"/>
  <c r="J13" i="8" s="1"/>
  <c r="J14" i="8" s="1"/>
  <c r="K74" i="5"/>
  <c r="H10" i="8" s="1"/>
  <c r="H53" i="5"/>
  <c r="D8" i="8" s="1"/>
  <c r="H63" i="5"/>
  <c r="D9" i="8" s="1"/>
  <c r="I20" i="5"/>
  <c r="F6" i="8" s="1"/>
  <c r="J74" i="5"/>
  <c r="L10" i="8" s="1"/>
  <c r="F86" i="5"/>
  <c r="B11" i="8" s="1"/>
  <c r="I53" i="5"/>
  <c r="F8" i="8" s="1"/>
  <c r="F38" i="5"/>
  <c r="B7" i="8" s="1"/>
  <c r="J20" i="5"/>
  <c r="L6" i="8" s="1"/>
  <c r="F63" i="5"/>
  <c r="B9" i="8" s="1"/>
  <c r="H20" i="5"/>
  <c r="D6" i="8" s="1"/>
  <c r="J53" i="5"/>
  <c r="L8" i="8" s="1"/>
  <c r="H13" i="8" l="1"/>
  <c r="H14" i="8" s="1"/>
  <c r="B13" i="8"/>
  <c r="B14" i="8" s="1"/>
  <c r="F13" i="8"/>
  <c r="F14" i="8" s="1"/>
  <c r="D13" i="8"/>
  <c r="D14" i="8" s="1"/>
  <c r="L13" i="8"/>
  <c r="L14" i="8" s="1"/>
  <c r="N63" i="5"/>
  <c r="N86" i="5"/>
  <c r="N74" i="5"/>
  <c r="N20" i="5"/>
  <c r="N53" i="5"/>
  <c r="N38" i="5"/>
  <c r="C27" i="8" l="1"/>
  <c r="C26" i="8"/>
  <c r="C24" i="8"/>
  <c r="C25" i="8"/>
  <c r="C22" i="8"/>
  <c r="E22" i="8" s="1"/>
  <c r="C23" i="8"/>
  <c r="E23" i="8" s="1"/>
  <c r="E26" i="8" l="1"/>
  <c r="J15" i="8" s="1"/>
  <c r="E25" i="8"/>
  <c r="H15" i="8" s="1"/>
  <c r="E27" i="8"/>
  <c r="L15" i="8" s="1"/>
  <c r="E24" i="8"/>
  <c r="F15" i="8" s="1"/>
  <c r="B15" i="8"/>
  <c r="D15" i="8"/>
  <c r="D16" i="9" l="1"/>
  <c r="T16" i="9"/>
  <c r="J22" i="8"/>
  <c r="T15" i="9"/>
  <c r="D14" i="9"/>
  <c r="T14" i="9"/>
  <c r="T19" i="9"/>
  <c r="D18" i="9"/>
  <c r="D19" i="9"/>
  <c r="T18" i="9"/>
  <c r="D17" i="9"/>
  <c r="T17" i="9"/>
  <c r="D15" i="9"/>
  <c r="J26" i="8"/>
  <c r="J25" i="8"/>
  <c r="J27" i="8"/>
  <c r="J23" i="8"/>
  <c r="J24" i="8"/>
  <c r="L22" i="8" l="1"/>
  <c r="M22" i="8" s="1"/>
  <c r="L23" i="8"/>
  <c r="L27" i="8"/>
  <c r="L25" i="8"/>
  <c r="L26" i="8"/>
  <c r="L24" i="8"/>
  <c r="M26" i="8" l="1"/>
  <c r="M24" i="8"/>
  <c r="M23" i="8"/>
  <c r="M25" i="8"/>
  <c r="M27" i="8"/>
  <c r="Q22" i="8" l="1"/>
  <c r="I75" i="8" s="1"/>
  <c r="K75" i="8" s="1"/>
  <c r="L75" i="8" s="1"/>
  <c r="Q26" i="8"/>
  <c r="Q23" i="8"/>
  <c r="P75" i="8" s="1"/>
  <c r="R75" i="8" s="1"/>
  <c r="S75" i="8" s="1"/>
  <c r="Q24" i="8"/>
  <c r="Q25" i="8"/>
  <c r="Q27" i="8"/>
  <c r="M75" i="8" l="1"/>
  <c r="N75" i="8" s="1"/>
  <c r="D58" i="9"/>
  <c r="X75" i="8"/>
  <c r="Z75" i="8" s="1"/>
  <c r="AA75" i="8" s="1"/>
  <c r="D54" i="9"/>
  <c r="D50" i="9"/>
  <c r="F29" i="9" a="1"/>
  <c r="F29" i="9" s="1"/>
  <c r="K78" i="8" l="1"/>
  <c r="L78" i="8" s="1"/>
  <c r="K85" i="8"/>
  <c r="L85" i="8" s="1"/>
  <c r="K77" i="8"/>
  <c r="L77" i="8" s="1"/>
  <c r="M77" i="8" s="1"/>
  <c r="E52" i="9" s="1"/>
  <c r="K93" i="8"/>
  <c r="L93" i="8" s="1"/>
  <c r="K98" i="8"/>
  <c r="L98" i="8" s="1"/>
  <c r="K88" i="8"/>
  <c r="L88" i="8" s="1"/>
  <c r="K96" i="8"/>
  <c r="L96" i="8" s="1"/>
  <c r="K86" i="8"/>
  <c r="L86" i="8" s="1"/>
  <c r="K76" i="8"/>
  <c r="L76" i="8" s="1"/>
  <c r="M76" i="8" s="1"/>
  <c r="E51" i="9" s="1"/>
  <c r="K84" i="8"/>
  <c r="L84" i="8" s="1"/>
  <c r="K90" i="8"/>
  <c r="L90" i="8" s="1"/>
  <c r="K95" i="8"/>
  <c r="L95" i="8" s="1"/>
  <c r="K80" i="8"/>
  <c r="L80" i="8" s="1"/>
  <c r="K82" i="8"/>
  <c r="L82" i="8" s="1"/>
  <c r="K87" i="8"/>
  <c r="L87" i="8" s="1"/>
  <c r="K94" i="8"/>
  <c r="L94" i="8" s="1"/>
  <c r="K97" i="8"/>
  <c r="L97" i="8" s="1"/>
  <c r="K79" i="8"/>
  <c r="L79" i="8" s="1"/>
  <c r="K81" i="8"/>
  <c r="L81" i="8" s="1"/>
  <c r="E50" i="9"/>
  <c r="K89" i="8"/>
  <c r="L89" i="8" s="1"/>
  <c r="K92" i="8"/>
  <c r="L92" i="8" s="1"/>
  <c r="K91" i="8"/>
  <c r="L91" i="8" s="1"/>
  <c r="K83" i="8"/>
  <c r="L83" i="8" s="1"/>
  <c r="R96" i="8"/>
  <c r="S96" i="8" s="1"/>
  <c r="R82" i="8"/>
  <c r="S82" i="8" s="1"/>
  <c r="R76" i="8"/>
  <c r="S76" i="8" s="1"/>
  <c r="R97" i="8"/>
  <c r="S97" i="8" s="1"/>
  <c r="R83" i="8"/>
  <c r="S83" i="8" s="1"/>
  <c r="R90" i="8"/>
  <c r="S90" i="8" s="1"/>
  <c r="R98" i="8"/>
  <c r="S98" i="8" s="1"/>
  <c r="R84" i="8"/>
  <c r="S84" i="8" s="1"/>
  <c r="R91" i="8"/>
  <c r="S91" i="8" s="1"/>
  <c r="R77" i="8"/>
  <c r="S77" i="8" s="1"/>
  <c r="R85" i="8"/>
  <c r="S85" i="8" s="1"/>
  <c r="R92" i="8"/>
  <c r="S92" i="8" s="1"/>
  <c r="R78" i="8"/>
  <c r="S78" i="8" s="1"/>
  <c r="R86" i="8"/>
  <c r="S86" i="8" s="1"/>
  <c r="R95" i="8"/>
  <c r="S95" i="8" s="1"/>
  <c r="R93" i="8"/>
  <c r="S93" i="8" s="1"/>
  <c r="R79" i="8"/>
  <c r="S79" i="8" s="1"/>
  <c r="R87" i="8"/>
  <c r="S87" i="8" s="1"/>
  <c r="R81" i="8"/>
  <c r="S81" i="8" s="1"/>
  <c r="R94" i="8"/>
  <c r="S94" i="8" s="1"/>
  <c r="R80" i="8"/>
  <c r="S80" i="8" s="1"/>
  <c r="R88" i="8"/>
  <c r="S88" i="8" s="1"/>
  <c r="R89" i="8"/>
  <c r="S89" i="8" s="1"/>
  <c r="Z76" i="8"/>
  <c r="AA76" i="8" s="1"/>
  <c r="Z84" i="8"/>
  <c r="AA84" i="8" s="1"/>
  <c r="Z92" i="8"/>
  <c r="AA92" i="8" s="1"/>
  <c r="Z77" i="8"/>
  <c r="AA77" i="8" s="1"/>
  <c r="Z85" i="8"/>
  <c r="AA85" i="8" s="1"/>
  <c r="Z93" i="8"/>
  <c r="AA93" i="8" s="1"/>
  <c r="Z78" i="8"/>
  <c r="AA78" i="8" s="1"/>
  <c r="Z86" i="8"/>
  <c r="AA86" i="8" s="1"/>
  <c r="Z94" i="8"/>
  <c r="AA94" i="8" s="1"/>
  <c r="Z79" i="8"/>
  <c r="AA79" i="8" s="1"/>
  <c r="Z87" i="8"/>
  <c r="AA87" i="8" s="1"/>
  <c r="Z95" i="8"/>
  <c r="AA95" i="8" s="1"/>
  <c r="Z80" i="8"/>
  <c r="AA80" i="8" s="1"/>
  <c r="Z88" i="8"/>
  <c r="AA88" i="8" s="1"/>
  <c r="Z96" i="8"/>
  <c r="AA96" i="8" s="1"/>
  <c r="Z83" i="8"/>
  <c r="AA83" i="8" s="1"/>
  <c r="Z81" i="8"/>
  <c r="AA81" i="8" s="1"/>
  <c r="Z89" i="8"/>
  <c r="AA89" i="8" s="1"/>
  <c r="Z97" i="8"/>
  <c r="AA97" i="8" s="1"/>
  <c r="Z91" i="8"/>
  <c r="AA91" i="8" s="1"/>
  <c r="Z82" i="8"/>
  <c r="AA82" i="8" s="1"/>
  <c r="Z90" i="8"/>
  <c r="AA90" i="8" s="1"/>
  <c r="Z98" i="8"/>
  <c r="AA98" i="8" s="1"/>
  <c r="AB75" i="8" l="1" a="1"/>
  <c r="AB75" i="8" s="1"/>
  <c r="AD75" i="8" s="1"/>
  <c r="T75" i="8" a="1"/>
  <c r="T75" i="8" s="1"/>
  <c r="U75" i="8" s="1"/>
  <c r="V75" i="8" s="1"/>
  <c r="H50" i="9"/>
  <c r="N77" i="8"/>
  <c r="H52" i="9" s="1"/>
  <c r="N76" i="8"/>
  <c r="H51" i="9" s="1"/>
  <c r="AB97" i="8" a="1"/>
  <c r="AB97" i="8" s="1"/>
  <c r="AB96" i="8" a="1"/>
  <c r="AB96" i="8" s="1"/>
  <c r="AB78" i="8" a="1"/>
  <c r="AB78" i="8" s="1"/>
  <c r="AB77" i="8" a="1"/>
  <c r="AB77" i="8" s="1"/>
  <c r="AD77" i="8" s="1"/>
  <c r="AB81" i="8" a="1"/>
  <c r="AB81" i="8" s="1"/>
  <c r="AB79" i="8" a="1"/>
  <c r="AB79" i="8" s="1"/>
  <c r="AB91" i="8" a="1"/>
  <c r="AB91" i="8" s="1"/>
  <c r="AB93" i="8" a="1"/>
  <c r="AB93" i="8" s="1"/>
  <c r="AB92" i="8" a="1"/>
  <c r="AB92" i="8" s="1"/>
  <c r="AB90" i="8" a="1"/>
  <c r="AB90" i="8" s="1"/>
  <c r="AB80" i="8" a="1"/>
  <c r="AB80" i="8" s="1"/>
  <c r="AB87" i="8" a="1"/>
  <c r="AB87" i="8" s="1"/>
  <c r="AB86" i="8" a="1"/>
  <c r="AB86" i="8" s="1"/>
  <c r="AB84" i="8" a="1"/>
  <c r="AB84" i="8" s="1"/>
  <c r="AB85" i="8" a="1"/>
  <c r="AB85" i="8" s="1"/>
  <c r="AB82" i="8" a="1"/>
  <c r="AB82" i="8" s="1"/>
  <c r="AB89" i="8" a="1"/>
  <c r="AB89" i="8" s="1"/>
  <c r="AB83" i="8" a="1"/>
  <c r="AB83" i="8" s="1"/>
  <c r="AB94" i="8" a="1"/>
  <c r="AB94" i="8" s="1"/>
  <c r="AB88" i="8" a="1"/>
  <c r="AB88" i="8" s="1"/>
  <c r="AB98" i="8" a="1"/>
  <c r="AB98" i="8" s="1"/>
  <c r="AB95" i="8" a="1"/>
  <c r="AB95" i="8" s="1"/>
  <c r="AB76" i="8" a="1"/>
  <c r="AB76" i="8" s="1"/>
  <c r="AD76" i="8" s="1"/>
  <c r="E59" i="9" s="1"/>
  <c r="T76" i="8" a="1"/>
  <c r="T76" i="8" s="1"/>
  <c r="U76" i="8" s="1"/>
  <c r="E55" i="9" s="1"/>
  <c r="T77" i="8" a="1"/>
  <c r="T77" i="8" s="1"/>
  <c r="U77" i="8" s="1"/>
  <c r="E56" i="9" s="1"/>
  <c r="AE75" i="8" l="1"/>
  <c r="E58" i="9"/>
  <c r="E54" i="9"/>
  <c r="AC75" i="8" a="1"/>
  <c r="AC75" i="8" s="1"/>
  <c r="AE77" i="8"/>
  <c r="H60" i="9" s="1"/>
  <c r="E60" i="9"/>
  <c r="AC77" i="8" a="1"/>
  <c r="AC77" i="8" s="1"/>
  <c r="V77" i="8"/>
  <c r="H56" i="9" s="1"/>
  <c r="AE76" i="8"/>
  <c r="H59" i="9" s="1"/>
  <c r="V76" i="8"/>
  <c r="H55" i="9" s="1"/>
  <c r="AC76" i="8" a="1"/>
  <c r="AC76" i="8" s="1"/>
  <c r="H54" i="9" l="1"/>
  <c r="H58" i="9"/>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<sst xmlns="http://schemas.openxmlformats.org/spreadsheetml/2006/main" count="432" uniqueCount="207">
  <si>
    <t>Strategy</t>
  </si>
  <si>
    <t>Definition</t>
  </si>
  <si>
    <t>Rating (0-2)</t>
  </si>
  <si>
    <t>Justification for Rating</t>
  </si>
  <si>
    <t>Buidling Blocks Addressed</t>
  </si>
  <si>
    <t>Belonging</t>
  </si>
  <si>
    <t>Autonomy</t>
  </si>
  <si>
    <t>Mastery</t>
  </si>
  <si>
    <t>Challenge</t>
  </si>
  <si>
    <t xml:space="preserve">Engagement </t>
  </si>
  <si>
    <t>Meaning</t>
  </si>
  <si>
    <t>Physical Environment Checklist</t>
  </si>
  <si>
    <t>Accessibility</t>
  </si>
  <si>
    <t>Travel and Access</t>
  </si>
  <si>
    <t>Safe Places</t>
  </si>
  <si>
    <t>Access to Equipment</t>
  </si>
  <si>
    <t>Total Building Blocks Addressed in the Physcial Enviroment</t>
  </si>
  <si>
    <t>Program Environment Checklist</t>
  </si>
  <si>
    <t>Funding and Cost</t>
  </si>
  <si>
    <t>Options</t>
  </si>
  <si>
    <t xml:space="preserve">Safe Activities </t>
  </si>
  <si>
    <t>Diversity</t>
  </si>
  <si>
    <t>Total Building Blocks Addressed in the Program Environment</t>
  </si>
  <si>
    <t>Total Building Blocks Addressed in the Social Environment - Coach/Instructor</t>
  </si>
  <si>
    <t>Total Score:</t>
  </si>
  <si>
    <t xml:space="preserve">Total Score: </t>
  </si>
  <si>
    <t>Social Environment Checklist - Peer</t>
  </si>
  <si>
    <t>Group Environment</t>
  </si>
  <si>
    <t>Mentorship or Role Modelling</t>
  </si>
  <si>
    <t>Total Building Blocks Addressed in the Social Environment - Peer</t>
  </si>
  <si>
    <t>Social Environment Checklist - Family</t>
  </si>
  <si>
    <t>Educating Family Members</t>
  </si>
  <si>
    <t>Familial Support and Integration</t>
  </si>
  <si>
    <t>Total Building Blocks Addressed in the Social Environment - Family</t>
  </si>
  <si>
    <t>Social Environment Checklist - General</t>
  </si>
  <si>
    <t>Status of Disability</t>
  </si>
  <si>
    <t>Unique Pathways</t>
  </si>
  <si>
    <t>Total Building Blocks Addressed in the Social Environment - General</t>
  </si>
  <si>
    <t>Physical Environment</t>
  </si>
  <si>
    <t>Program Environment</t>
  </si>
  <si>
    <t>Social: Coach/Instructor Environment</t>
  </si>
  <si>
    <t>Social: Peer Environment</t>
  </si>
  <si>
    <t>Social: Family Environment</t>
  </si>
  <si>
    <t>Social: General Environment</t>
  </si>
  <si>
    <t>What is your organization's mission?</t>
  </si>
  <si>
    <t xml:space="preserve">Foundational Strategies </t>
  </si>
  <si>
    <t>Notes</t>
  </si>
  <si>
    <t>Building Block</t>
  </si>
  <si>
    <t>Ranking (1 to 6)</t>
  </si>
  <si>
    <t xml:space="preserve">Organization: </t>
  </si>
  <si>
    <r>
      <rPr>
        <i/>
        <sz val="14"/>
        <color theme="1"/>
        <rFont val="Calibri"/>
        <family val="2"/>
        <scheme val="minor"/>
      </rPr>
      <t>Belonging</t>
    </r>
    <r>
      <rPr>
        <sz val="14"/>
        <color theme="1"/>
        <rFont val="Calibri"/>
        <family val="2"/>
        <scheme val="minor"/>
      </rPr>
      <t xml:space="preserve"> - being a part of a group</t>
    </r>
  </si>
  <si>
    <r>
      <rPr>
        <i/>
        <sz val="14"/>
        <color theme="1"/>
        <rFont val="Calibri"/>
        <family val="2"/>
        <scheme val="minor"/>
      </rPr>
      <t>Mastery</t>
    </r>
    <r>
      <rPr>
        <sz val="14"/>
        <color theme="1"/>
        <rFont val="Calibri"/>
        <family val="2"/>
        <scheme val="minor"/>
      </rPr>
      <t xml:space="preserve"> - experiencing success</t>
    </r>
  </si>
  <si>
    <r>
      <rPr>
        <i/>
        <sz val="14"/>
        <color theme="1"/>
        <rFont val="Calibri"/>
        <family val="2"/>
        <scheme val="minor"/>
      </rPr>
      <t>Challenge</t>
    </r>
    <r>
      <rPr>
        <sz val="14"/>
        <color theme="1"/>
        <rFont val="Calibri"/>
        <family val="2"/>
        <scheme val="minor"/>
      </rPr>
      <t xml:space="preserve"> - feeling appropriately tested</t>
    </r>
  </si>
  <si>
    <r>
      <rPr>
        <i/>
        <sz val="14"/>
        <color theme="1"/>
        <rFont val="Calibri"/>
        <family val="2"/>
        <scheme val="minor"/>
      </rPr>
      <t>Meaning</t>
    </r>
    <r>
      <rPr>
        <sz val="14"/>
        <color theme="1"/>
        <rFont val="Calibri"/>
        <family val="2"/>
        <scheme val="minor"/>
      </rPr>
      <t xml:space="preserve"> - making it matter</t>
    </r>
  </si>
  <si>
    <t>out of 2</t>
  </si>
  <si>
    <t>out of 6</t>
  </si>
  <si>
    <t>out of 4</t>
  </si>
  <si>
    <t>out of 8</t>
  </si>
  <si>
    <t>out of 0</t>
  </si>
  <si>
    <t>out of 10</t>
  </si>
  <si>
    <t>out of 12</t>
  </si>
  <si>
    <t>Your score</t>
  </si>
  <si>
    <t>Possible total</t>
  </si>
  <si>
    <t>/2</t>
  </si>
  <si>
    <t>/10</t>
  </si>
  <si>
    <t>/4</t>
  </si>
  <si>
    <t>/8</t>
  </si>
  <si>
    <t>/6</t>
  </si>
  <si>
    <t>/0</t>
  </si>
  <si>
    <t>Sum Total</t>
  </si>
  <si>
    <t>Percent Total</t>
  </si>
  <si>
    <t>%</t>
  </si>
  <si>
    <r>
      <rPr>
        <i/>
        <sz val="14"/>
        <color theme="1"/>
        <rFont val="Calibri"/>
        <family val="2"/>
        <scheme val="minor"/>
      </rPr>
      <t>Autonomy</t>
    </r>
    <r>
      <rPr>
        <sz val="14"/>
        <color theme="1"/>
        <rFont val="Calibri"/>
        <family val="2"/>
        <scheme val="minor"/>
      </rPr>
      <t xml:space="preserve"> - having the opportunity to make choices</t>
    </r>
  </si>
  <si>
    <r>
      <rPr>
        <i/>
        <sz val="14"/>
        <color theme="1"/>
        <rFont val="Calibri"/>
        <family val="2"/>
        <scheme val="minor"/>
      </rPr>
      <t>Engagement</t>
    </r>
    <r>
      <rPr>
        <sz val="14"/>
        <color theme="1"/>
        <rFont val="Calibri"/>
        <family val="2"/>
        <scheme val="minor"/>
      </rPr>
      <t xml:space="preserve"> - feeling involved in the moment</t>
    </r>
  </si>
  <si>
    <t xml:space="preserve">Note - Organizations sometmes find it very difficult to rank the building blocks. They see all the building blocks as important - and indeed they are.  To help you with your ranking consider what is important to your program participants. If it is still difficult to rank the building blocks, ties are acceptable.  That is, more than one building block can have the same rank. </t>
  </si>
  <si>
    <t>1. Belonging 
2. Mastery 
3. Challenge 
4. Meaning 
5. Autonomy  
6. Engagement</t>
  </si>
  <si>
    <t>Priority Rankings for Children with IDs</t>
  </si>
  <si>
    <t>Engagement</t>
  </si>
  <si>
    <t>Environments should be modified to accommodate all children and their individualized needs (e.g. ramps, adapted toilets, suitable doorways).</t>
  </si>
  <si>
    <t>Activity setting is conveniently located.  Programs that are close by, at appropriate times (accommodate family schedules), and accessible by transit are valued.</t>
  </si>
  <si>
    <t>Physical environments should have a variety of appropriate equipment (e.g. different sizes and textures) and aids available (e.g.  assistive devices for activities).</t>
  </si>
  <si>
    <t>It is critical that environments are designed to make children feel safe and protected to create a more pleasurable experience. Environments that are familiar are perceived as safe by the children.</t>
  </si>
  <si>
    <t>out of 16</t>
  </si>
  <si>
    <t>out of 18</t>
  </si>
  <si>
    <t>In general, children appreciate participating in settings with individuals of differing abilities with regards to skills, age, and disability status, if the program environment is supportive of everyone’s participation.</t>
  </si>
  <si>
    <t>Time for free play should be incorporated into programming to allow children to interact with peers and participate in activities they enjoy.</t>
  </si>
  <si>
    <t>Open Play</t>
  </si>
  <si>
    <t xml:space="preserve">Program leaders should encourage self-selected goals as this has been beneficial for motivation and creating a sense of meaningfulness for participants. </t>
  </si>
  <si>
    <t>Goal Setting</t>
  </si>
  <si>
    <t>Consult with the participants to ensure programs and activities are individualized to each child’s needs and capabilities. Further, each child will have a different pace for developing skills and it is crucial that activities are tailored accordingly.</t>
  </si>
  <si>
    <t>Routines – a sequence of activities regularly followed – in programming can be crucial for creating a sense of security and fostering understanding for children.</t>
  </si>
  <si>
    <t>Routines</t>
  </si>
  <si>
    <t>Structure</t>
  </si>
  <si>
    <t>Programs should be structured and organized with a clear purpose throughout sessions while also remaining flexible to the participants goals and interests.</t>
  </si>
  <si>
    <t>Programs should offer a range of activities with varying difficulties according to the needs and strengths of those participating.</t>
  </si>
  <si>
    <t>Activities should be low-risk and limit the possibility for injury. Program leaders should monitor the participation environment to make adjustments as needed and incorporate breaks to ensure children are able to perform the activities appropriately.</t>
  </si>
  <si>
    <t xml:space="preserve">Opportunities should be low cost to encourage participation of all children. Program has funding to support the basic needs of participants involved. </t>
  </si>
  <si>
    <t>Program environments should consider the sensory sensitivities of all athletes participating. As such, low stimulus environments with few distractions are recommended.</t>
  </si>
  <si>
    <t>Low-Stimulus Environment</t>
  </si>
  <si>
    <t>Individual Level of Change</t>
  </si>
  <si>
    <t>Social Environment Checklist - Program Leader</t>
  </si>
  <si>
    <t>Program leaders should be flexible, prepared, knowledgeable, innovative, and consult children to make collaborative decisions. Additionally, program leaders should be equipped to diffuse conflicts and adapt activities.</t>
  </si>
  <si>
    <t>Program Leader Knowledge, Skill and Learning</t>
  </si>
  <si>
    <t>Interpersonal Skills of Program Leader</t>
  </si>
  <si>
    <t xml:space="preserve">It is important that program leaders are understanding, accepting, and empathetic. Program leaders must have welcoming attitudes to foster an engaging, and supportive social environment. </t>
  </si>
  <si>
    <t xml:space="preserve">Children should be consulted, feel that their ideas are valued, and encouraged to offer their opinions. </t>
  </si>
  <si>
    <t>Program Leader Autonomy Support</t>
  </si>
  <si>
    <t>Program leader encourages self- monitoring so that athletes know when they have improved, even marginally to foster a sense of competence, achievement, and satisfaction.</t>
  </si>
  <si>
    <t>Progam Leader Tracking Athlete Improvement</t>
  </si>
  <si>
    <t>Program leaders should validate children’s contributions and encourage peers to recognize each other’s accomplishments. Validation may include awards, prizes, and/or verbal praise to acknowledge attainment (e.g. stickers, high fives).</t>
  </si>
  <si>
    <t>Program Leader Validates Contributions</t>
  </si>
  <si>
    <t xml:space="preserve">Program leaders should have both strong communication and listening skills such that children and youth with IDDs are able to openly communicate their needs. </t>
  </si>
  <si>
    <t>Program Leader Encourages Open Communication</t>
  </si>
  <si>
    <t>Program leaders should be experienced in providing behavioural guidance for children and youth with IDDs. Behavioural difficulties/challenges that arise should be managed an appropriate manner and program leaders should be prepared to address any behaviours that are harmful to the athlete or others.</t>
  </si>
  <si>
    <t>Behavioural Guidance</t>
  </si>
  <si>
    <t>Group environments should foster teamwork, social interaction, a sense of belonging and group identity among peers. Program leaders must recognize their role in facilitating positive group environments.</t>
  </si>
  <si>
    <t>Children have opportunities to mentor others, or to seek personal mentors to establish relationships with. Peers also contribute to the teaching/learning process.</t>
  </si>
  <si>
    <t>Offer opportunities for family members to support their children’s participation by integrating them into activities and the community more broadly. However, familial integration should not interfere with athlete independence.</t>
  </si>
  <si>
    <t>It is crucial that instructors are able to answer parent and participant questions and further, educate parents on how they can support activities at home to ensure successful experiences for children.</t>
  </si>
  <si>
    <t>Collaboration should be encouraged between program leaders and family members to enable knowledge sharing, joint understandings, and partnership.</t>
  </si>
  <si>
    <t>Collaboration with Family Members</t>
  </si>
  <si>
    <t>Protection from Harassment</t>
  </si>
  <si>
    <t>All children should have the capacity to practice, achieve mastery and express themselves without being subjected to scrutiny or humiliation. Program leaders must prepare strategies to help children speak about and cope with their negative social experiences and address problematic behaviours effectively.</t>
  </si>
  <si>
    <t xml:space="preserve">Children perceive positive societal attitudes toward their participation, particularly from members of SOC. </t>
  </si>
  <si>
    <t>Supportive Attitudes</t>
  </si>
  <si>
    <t xml:space="preserve">Environments should support everyone equitably as this leads to mutually satisfying interactions. </t>
  </si>
  <si>
    <t xml:space="preserve">All children should have a welcoming experience pursuing various forms of participation and competition levels. </t>
  </si>
  <si>
    <t>out of 54</t>
  </si>
  <si>
    <t>out of 50</t>
  </si>
  <si>
    <t>/18</t>
  </si>
  <si>
    <t>/12</t>
  </si>
  <si>
    <t>/30</t>
  </si>
  <si>
    <t>/26</t>
  </si>
  <si>
    <t>/48</t>
  </si>
  <si>
    <t>Score Rankings (based on percent)</t>
  </si>
  <si>
    <t>Tie Breaker for Score Percent Rankings</t>
  </si>
  <si>
    <t>Priority Rankings for Organization</t>
  </si>
  <si>
    <t>Importance of Building Blocks for Children with IDs</t>
  </si>
  <si>
    <t>Importance to Target Building Block Rankings</t>
  </si>
  <si>
    <t>Tie Breaker (Importance to Target Rankings)</t>
  </si>
  <si>
    <t>Final Importance to Target List</t>
  </si>
  <si>
    <t xml:space="preserve">Priority Rankings for Organization (Step 1) </t>
  </si>
  <si>
    <t>Importance for QP</t>
  </si>
  <si>
    <t>Score from Checklist</t>
  </si>
  <si>
    <t>Priority Score</t>
  </si>
  <si>
    <t>BELONGING</t>
  </si>
  <si>
    <t>MASTERY</t>
  </si>
  <si>
    <t>CHALLENGE</t>
  </si>
  <si>
    <t>MEANING</t>
  </si>
  <si>
    <t>AUTONOMY</t>
  </si>
  <si>
    <t>Ranking for Priority Score</t>
  </si>
  <si>
    <t>Strategy Name</t>
  </si>
  <si>
    <t>ENGAGEMENT</t>
  </si>
  <si>
    <t>Overall Strategy Importance for QP</t>
  </si>
  <si>
    <t>Definitions</t>
  </si>
  <si>
    <t>Other:</t>
  </si>
  <si>
    <t>Discrepancy Rankings (Actual Score Rankings minus Importance for Children with IDs Ranking)</t>
  </si>
  <si>
    <t>N/A</t>
  </si>
  <si>
    <t>Overall Score Rankings</t>
  </si>
  <si>
    <t>Importance for Children with IDs</t>
  </si>
  <si>
    <t>vs.</t>
  </si>
  <si>
    <t>Building Blocks to Target in the Future</t>
  </si>
  <si>
    <t xml:space="preserve">Alignment between Organization Building Block Priorities and the Current Building Block Checklist Scores </t>
  </si>
  <si>
    <t>Organization Priorities</t>
  </si>
  <si>
    <t>Strategies to Consider Implementing</t>
  </si>
  <si>
    <t>Sums from the Checklist</t>
  </si>
  <si>
    <t>Calculations Section:</t>
  </si>
  <si>
    <t>Building Block Focus Area</t>
  </si>
  <si>
    <t>*This section is hidden to make the checklist more straightforward and simple, but the columns corresponding to each building block and the totals are used in later calculations (Calculations page)</t>
  </si>
  <si>
    <t>*These cells just copy over the value entered in the rating column, so they only receive a score if the strategy targets that specific building block</t>
  </si>
  <si>
    <t>*These cells display the total score for each building block (adds up the scores from the table)</t>
  </si>
  <si>
    <t>*This displays the total for the environment - in this case the total for the physical environment</t>
  </si>
  <si>
    <t>*This is the column where the rater will indicate from 0-2 how well they are implementing each strategy, or N/A if they feel it doesn’t apply to them</t>
  </si>
  <si>
    <t>This page contains calculations that determine the strategies and buildng blocks that will be recommended for the organization. It will not be seen by the user.</t>
  </si>
  <si>
    <t>*This column ranks the scores for each building block based on the percentage calculations from the table above</t>
  </si>
  <si>
    <t>*This column provides a tie breaker, where building blocks that are more important for children with IDs win in ties</t>
  </si>
  <si>
    <t>*This is the building block order of importance for children with IDs, top = most important, bottom =least important</t>
  </si>
  <si>
    <t>*This copies over the priority rankings for the organization from the information gathering page</t>
  </si>
  <si>
    <t>*The discepancy ranking score substracts the the acutal score ranking (Column C) from the importance for children with IDs ranking (Column I), to determine which building blocks are being appropriately targeted based on their importance.</t>
  </si>
  <si>
    <t>*This ranks the discrepancy scores, higher numbers = more important to focus on in future (i.e. actual score was lower than ranked score)</t>
  </si>
  <si>
    <t>*This column is the final ranking of the building blocks that should be targeted by the organization</t>
  </si>
  <si>
    <t>STRATEGIES:</t>
  </si>
  <si>
    <t>*This column displays the importance each strategy has for quality participation in children with IDs (based on research findings). These values are used along with how the stratgies scored to determine which strategies should be recommended to target</t>
  </si>
  <si>
    <t>*For each building block, only the relevant strategies are displayed (the strategies that target the specific building block). This column displays the score for the strategy (copies over the input by the organization from the checklist page).</t>
  </si>
  <si>
    <t xml:space="preserve">*This column assigns a priority score to each strategy. Essentially, if the strategy scored less than a 1, it is given higher priority, and then strategies that are higher in the list (corresponds to the importance of that strategy for children with IDs) are given higher priority compared to others with the same score </t>
  </si>
  <si>
    <t>*This column ranks the priority scores from the column to the left. This indicates which strategies are most important to target</t>
  </si>
  <si>
    <t>*Strategy Name (copied from checklist)</t>
  </si>
  <si>
    <t xml:space="preserve">*All of the columns contain the same information as the first table explains, but just correspond to different building blocks </t>
  </si>
  <si>
    <t>*This column shows the ranking for each strategy from most important to least important, but also displays the corresponding strategy name in the column to the right. The ranked number is on the right and left of the strategy name as different functions are used based on that information</t>
  </si>
  <si>
    <t>FIRST PRIORITY</t>
  </si>
  <si>
    <t>SECOND PRIORITY</t>
  </si>
  <si>
    <t>THIRD PRIORITY</t>
  </si>
  <si>
    <t>*This column lists the most important building to target, based on the importance to target ranking list above on this page</t>
  </si>
  <si>
    <t>*This lists all of the strategies that correspond with the indicated building block to the left, in order of importance, based on their prioriry ranking that was calculated in the tables above</t>
  </si>
  <si>
    <t>*This lists the importance ranking for children with IDs the strategy to the left (it essentially acts as a numerical identifier for the strategy, so it would have the same number no matter what building block is used)</t>
  </si>
  <si>
    <t>*This column indicates the 3 most important strategies to target for the indicated building block, based on the number assigned to the top 3 strategies to the left</t>
  </si>
  <si>
    <t>*This copies over the definition for the strategy to the left (copied from checklists page)</t>
  </si>
  <si>
    <t>*This column lists the second most important building to target, based on the importance to target ranking list above on this page</t>
  </si>
  <si>
    <t>*This column determines the top 3 unique strategies for this building block, so it checks if the strategy was already listed for the "First Priority" building block, and if it was, it picks the next highest one</t>
  </si>
  <si>
    <t>*This column determines the top 3 unique strategies for this building block, so it checks if the strategy was already listed for the "Second Priority" building block, and if it was, it picks the next highest one</t>
  </si>
  <si>
    <t>Importance of Building Blocks for Children with Intellectual Disabilities</t>
  </si>
  <si>
    <t>Alignment between the Current Building Block Checklist Scores and the Importance for Children with IDs</t>
  </si>
  <si>
    <t>Quality Participation Audit Form</t>
  </si>
  <si>
    <t>Rank the buliding blocks below (from 1 to 6) in the order of their importance to your organization's priorities, based on outline of your mission/vision and your athlete's needs (belonging, automony, mastery, challenge, engagement, meaning).
*IMPORTANT: Please ensure that each number is only used once.</t>
  </si>
  <si>
    <t>*This lists the importance of each building block for children with IDs</t>
  </si>
  <si>
    <t>*This section provides the sums for each building block and each environment (transferred over from the checklist page). Then the sum total is calculated and the percent for each building block. Underneath, the overall score ranking is transferred over from the lists below the table, priority rankings for the organization transferred from the first "information gathering" page, and priority rankings for children with IDs are displayed (based on research findings)</t>
  </si>
  <si>
    <r>
      <rPr>
        <b/>
        <sz val="36"/>
        <color theme="0"/>
        <rFont val="Calibri"/>
        <family val="2"/>
        <scheme val="minor"/>
      </rPr>
      <t xml:space="preserve">Step 3: Report
</t>
    </r>
    <r>
      <rPr>
        <sz val="22"/>
        <color theme="0"/>
        <rFont val="Calibri (Body)"/>
      </rPr>
      <t xml:space="preserve">
This section provides a summary of the results from the checklist. 
In the table towards the bottom of the page, three building blocks are listed as top priorities for your organization to target in the future, based on your scores from the checklist. For each building block, there are also three recommended strategies based on your scores that may be helpful in fostering the building blocks.
</t>
    </r>
    <r>
      <rPr>
        <b/>
        <u/>
        <sz val="22"/>
        <color theme="0"/>
        <rFont val="Calibri (Body)"/>
      </rPr>
      <t>Instructions:</t>
    </r>
    <r>
      <rPr>
        <b/>
        <sz val="22"/>
        <color theme="0"/>
        <rFont val="Calibri (Body)"/>
      </rPr>
      <t xml:space="preserve">
</t>
    </r>
    <r>
      <rPr>
        <sz val="22"/>
        <color theme="0"/>
        <rFont val="Calibri (Body)"/>
      </rPr>
      <t>Review the suggested building blocks and strategies. There is a blank space for each building block where you can list another strategy you think would be helpful to implement, if you wish to (refer to Quick Reference Guide tab in Excel Sheet for other ideas). 
There is also a column where you can add notes. Consider how strategies will be implemented. Are there any upcoming opportunities or threats?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</si>
</sst>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35" x14ac:knownFonts="1">
    <font>
      <sz val="12"/>
      <color theme="1"/>
      <name val="Calibri"/>
      <family val="2"/>
      <scheme val="minor"/>
    </font>
    <font>
      <b/>
      <sz val="14"/>
      <color theme="1"/>
      <name val="Calibri"/>
      <family val="2"/>
      <scheme val="minor"/>
    </font>
    <font>
      <sz val="14"/>
      <color theme="1"/>
      <name val="Calibri"/>
      <family val="2"/>
      <scheme val="minor"/>
    </font>
    <font>
      <sz val="14"/>
      <color theme="1"/>
      <name val="Calibri"/>
      <family val="2"/>
    </font>
    <font>
      <i/>
      <sz val="14"/>
      <color theme="1"/>
      <name val="Calibri"/>
      <family val="2"/>
      <scheme val="minor"/>
    </font>
    <font>
      <b/>
      <i/>
      <sz val="14"/>
      <color theme="1"/>
      <name val="Calibri"/>
      <family val="2"/>
      <scheme val="minor"/>
    </font>
    <font>
      <sz val="12"/>
      <color theme="0"/>
      <name val="Calibri"/>
      <family val="2"/>
      <scheme val="minor"/>
    </font>
    <font>
      <b/>
      <sz val="18"/>
      <color theme="0"/>
      <name val="Calibri"/>
      <family val="2"/>
      <scheme val="minor"/>
    </font>
    <font>
      <b/>
      <sz val="14"/>
      <color theme="0"/>
      <name val="Calibri"/>
      <family val="2"/>
      <scheme val="minor"/>
    </font>
    <font>
      <sz val="14"/>
      <color theme="0"/>
      <name val="Calibri"/>
      <family val="2"/>
      <scheme val="minor"/>
    </font>
    <font>
      <i/>
      <sz val="14"/>
      <color theme="0"/>
      <name val="Calibri"/>
      <family val="2"/>
      <scheme val="minor"/>
    </font>
    <font>
      <b/>
      <sz val="24"/>
      <color theme="0"/>
      <name val="Calibri"/>
      <family val="2"/>
      <scheme val="minor"/>
    </font>
    <font>
      <b/>
      <sz val="12"/>
      <color theme="1"/>
      <name val="Calibri"/>
      <family val="2"/>
      <scheme val="minor"/>
    </font>
    <font>
      <sz val="14"/>
      <name val="Calibri"/>
      <family val="2"/>
      <scheme val="minor"/>
    </font>
    <font>
      <sz val="18"/>
      <color theme="0"/>
      <name val="Calibri"/>
      <family val="2"/>
      <scheme val="minor"/>
    </font>
    <font>
      <b/>
      <sz val="18"/>
      <color theme="1"/>
      <name val="Calibri"/>
      <family val="2"/>
      <scheme val="minor"/>
    </font>
    <font>
      <sz val="16"/>
      <color theme="1"/>
      <name val="Calibri"/>
      <family val="2"/>
      <scheme val="minor"/>
    </font>
    <font>
      <sz val="25"/>
      <color theme="1"/>
      <name val="Aharoni"/>
    </font>
    <font>
      <sz val="18"/>
      <color theme="1"/>
      <name val="Aharoni"/>
    </font>
    <font>
      <b/>
      <sz val="18"/>
      <color theme="1"/>
      <name val="Aharoni"/>
    </font>
    <font>
      <b/>
      <u/>
      <sz val="18"/>
      <color theme="1"/>
      <name val="Aharoni"/>
    </font>
    <font>
      <u/>
      <sz val="18"/>
      <color theme="1"/>
      <name val="Aharoni"/>
    </font>
    <font>
      <sz val="11"/>
      <color theme="1"/>
      <name val="Aharoni"/>
    </font>
    <font>
      <u/>
      <sz val="36"/>
      <color theme="1"/>
      <name val="Aharoni"/>
    </font>
    <font>
      <sz val="25"/>
      <color theme="1"/>
      <name val="Calibri"/>
      <family val="2"/>
      <scheme val="minor"/>
    </font>
    <font>
      <b/>
      <sz val="25"/>
      <color theme="0"/>
      <name val="Calibri"/>
      <family val="2"/>
      <scheme val="minor"/>
    </font>
    <font>
      <sz val="25"/>
      <color theme="0"/>
      <name val="Calibri"/>
      <family val="2"/>
      <scheme val="minor"/>
    </font>
    <font>
      <sz val="14"/>
      <color rgb="FF0070C0"/>
      <name val="Calibri"/>
      <family val="2"/>
      <scheme val="minor"/>
    </font>
    <font>
      <sz val="12"/>
      <color rgb="FF0070C0"/>
      <name val="Calibri"/>
      <family val="2"/>
      <scheme val="minor"/>
    </font>
    <font>
      <sz val="24"/>
      <color theme="0"/>
      <name val="Calibri"/>
      <family val="2"/>
      <scheme val="minor"/>
    </font>
    <font>
      <b/>
      <sz val="36"/>
      <color theme="0"/>
      <name val="Calibri"/>
      <family val="2"/>
      <scheme val="minor"/>
    </font>
    <font>
      <b/>
      <sz val="24"/>
      <name val="Calibri"/>
      <family val="2"/>
      <scheme val="minor"/>
    </font>
    <font>
      <sz val="22"/>
      <color theme="0"/>
      <name val="Calibri (Body)"/>
    </font>
    <font>
      <b/>
      <u/>
      <sz val="22"/>
      <color theme="0"/>
      <name val="Calibri (Body)"/>
    </font>
    <font>
      <b/>
      <sz val="22"/>
      <color theme="0"/>
      <name val="Calibri (Body)"/>
    </font>
  </fonts>
  <fills count="15">
    <fill>
      <patternFill patternType="none"/>
    </fill>
    <fill>
      <patternFill patternType="gray125"/>
    </fill>
    <fill>
      <patternFill patternType="solid">
        <fgColor theme="2" tint="-0.249977111117893"/>
        <bgColor indexed="64"/>
      </patternFill>
    </fill>
    <fill>
      <patternFill patternType="solid">
        <fgColor theme="0"/>
        <bgColor indexed="64"/>
      </patternFill>
    </fill>
    <fill>
      <patternFill patternType="solid">
        <fgColor rgb="FF00B0F0"/>
        <bgColor indexed="64"/>
      </patternFill>
    </fill>
    <fill>
      <patternFill patternType="solid">
        <fgColor rgb="FF2FB1B5"/>
        <bgColor indexed="64"/>
      </patternFill>
    </fill>
    <fill>
      <patternFill patternType="solid">
        <fgColor rgb="FF0070C0"/>
        <bgColor indexed="64"/>
      </patternFill>
    </fill>
    <fill>
      <patternFill patternType="solid">
        <fgColor rgb="FFFFFF00"/>
        <bgColor indexed="64"/>
      </patternFill>
    </fill>
    <fill>
      <patternFill patternType="solid">
        <fgColor theme="4" tint="-0.249977111117893"/>
        <bgColor indexed="64"/>
      </patternFill>
    </fill>
    <fill>
      <patternFill patternType="solid">
        <fgColor theme="5" tint="0.39997558519241921"/>
        <bgColor indexed="64"/>
      </patternFill>
    </fill>
    <fill>
      <patternFill patternType="solid">
        <fgColor theme="5" tint="0.79998168889431442"/>
        <bgColor indexed="64"/>
      </patternFill>
    </fill>
    <fill>
      <patternFill patternType="solid">
        <fgColor theme="9" tint="-0.499984740745262"/>
        <bgColor indexed="64"/>
      </patternFill>
    </fill>
    <fill>
      <patternFill patternType="solid">
        <fgColor theme="7" tint="0.79998168889431442"/>
        <bgColor indexed="64"/>
      </patternFill>
    </fill>
    <fill>
      <patternFill patternType="solid">
        <fgColor rgb="FF5BAA27"/>
        <bgColor indexed="64"/>
      </patternFill>
    </fill>
    <fill>
      <patternFill patternType="solid">
        <fgColor rgb="FF126A2E"/>
        <bgColor indexed="64"/>
      </patternFill>
    </fill>
  </fills>
  <borders count="59">
    <border>
      <left/>
      <right/>
      <top/>
      <bottom/>
      <diagonal/>
    </border>
    <border>
      <left style="thin">
        <color auto="1"/>
      </left>
      <right style="thin">
        <color auto="1"/>
      </right>
      <top style="thin">
        <color auto="1"/>
      </top>
      <bottom style="thin">
        <color auto="1"/>
      </bottom>
      <diagonal/>
    </border>
    <border>
      <left/>
      <right/>
      <top style="thin">
        <color auto="1"/>
      </top>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right style="medium">
        <color auto="1"/>
      </right>
      <top style="thin">
        <color auto="1"/>
      </top>
      <bottom/>
      <diagonal/>
    </border>
    <border>
      <left style="medium">
        <color auto="1"/>
      </left>
      <right/>
      <top/>
      <bottom/>
      <diagonal/>
    </border>
    <border>
      <left/>
      <right style="medium">
        <color auto="1"/>
      </right>
      <top/>
      <bottom/>
      <diagonal/>
    </border>
    <border>
      <left style="thin">
        <color auto="1"/>
      </left>
      <right style="medium">
        <color auto="1"/>
      </right>
      <top/>
      <bottom style="medium">
        <color auto="1"/>
      </bottom>
      <diagonal/>
    </border>
    <border>
      <left style="medium">
        <color auto="1"/>
      </left>
      <right/>
      <top style="medium">
        <color auto="1"/>
      </top>
      <bottom style="thin">
        <color auto="1"/>
      </bottom>
      <diagonal/>
    </border>
    <border>
      <left style="thin">
        <color auto="1"/>
      </left>
      <right style="medium">
        <color auto="1"/>
      </right>
      <top style="medium">
        <color auto="1"/>
      </top>
      <bottom style="thin">
        <color auto="1"/>
      </bottom>
      <diagonal/>
    </border>
    <border>
      <left/>
      <right style="medium">
        <color auto="1"/>
      </right>
      <top style="medium">
        <color auto="1"/>
      </top>
      <bottom style="thin">
        <color auto="1"/>
      </bottom>
      <diagonal/>
    </border>
    <border>
      <left style="medium">
        <color auto="1"/>
      </left>
      <right style="thin">
        <color auto="1"/>
      </right>
      <top style="medium">
        <color auto="1"/>
      </top>
      <bottom style="thin">
        <color auto="1"/>
      </bottom>
      <diagonal/>
    </border>
    <border>
      <left style="medium">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right style="medium">
        <color auto="1"/>
      </right>
      <top style="thin">
        <color auto="1"/>
      </top>
      <bottom style="thin">
        <color auto="1"/>
      </bottom>
      <diagonal/>
    </border>
    <border>
      <left style="medium">
        <color auto="1"/>
      </left>
      <right style="thin">
        <color auto="1"/>
      </right>
      <top style="thin">
        <color auto="1"/>
      </top>
      <bottom/>
      <diagonal/>
    </border>
    <border>
      <left/>
      <right/>
      <top style="thin">
        <color auto="1"/>
      </top>
      <bottom style="thin">
        <color auto="1"/>
      </bottom>
      <diagonal/>
    </border>
    <border>
      <left style="thin">
        <color auto="1"/>
      </left>
      <right/>
      <top style="medium">
        <color auto="1"/>
      </top>
      <bottom style="thin">
        <color auto="1"/>
      </bottom>
      <diagonal/>
    </border>
    <border>
      <left style="medium">
        <color auto="1"/>
      </left>
      <right style="thin">
        <color auto="1"/>
      </right>
      <top style="medium">
        <color auto="1"/>
      </top>
      <bottom/>
      <diagonal/>
    </border>
    <border>
      <left/>
      <right style="thin">
        <color auto="1"/>
      </right>
      <top/>
      <bottom/>
      <diagonal/>
    </border>
    <border>
      <left style="medium">
        <color auto="1"/>
      </left>
      <right style="thin">
        <color auto="1"/>
      </right>
      <top/>
      <bottom style="thin">
        <color auto="1"/>
      </bottom>
      <diagonal/>
    </border>
    <border>
      <left/>
      <right/>
      <top/>
      <bottom style="thin">
        <color auto="1"/>
      </bottom>
      <diagonal/>
    </border>
    <border>
      <left/>
      <right style="medium">
        <color auto="1"/>
      </right>
      <top/>
      <bottom style="thin">
        <color auto="1"/>
      </bottom>
      <diagonal/>
    </border>
    <border>
      <left style="thin">
        <color auto="1"/>
      </left>
      <right style="medium">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style="thin">
        <color auto="1"/>
      </right>
      <top/>
      <bottom style="medium">
        <color auto="1"/>
      </bottom>
      <diagonal/>
    </border>
    <border>
      <left/>
      <right style="thin">
        <color auto="1"/>
      </right>
      <top style="medium">
        <color auto="1"/>
      </top>
      <bottom style="thin">
        <color auto="1"/>
      </bottom>
      <diagonal/>
    </border>
    <border>
      <left style="thin">
        <color auto="1"/>
      </left>
      <right style="thin">
        <color auto="1"/>
      </right>
      <top style="thin">
        <color auto="1"/>
      </top>
      <bottom/>
      <diagonal/>
    </border>
    <border>
      <left/>
      <right style="thin">
        <color auto="1"/>
      </right>
      <top style="thin">
        <color auto="1"/>
      </top>
      <bottom/>
      <diagonal/>
    </border>
    <border>
      <left/>
      <right style="thin">
        <color auto="1"/>
      </right>
      <top/>
      <bottom style="thin">
        <color auto="1"/>
      </bottom>
      <diagonal/>
    </border>
    <border>
      <left style="thin">
        <color auto="1"/>
      </left>
      <right style="thin">
        <color auto="1"/>
      </right>
      <top/>
      <bottom style="thin">
        <color auto="1"/>
      </bottom>
      <diagonal/>
    </border>
    <border>
      <left style="thin">
        <color auto="1"/>
      </left>
      <right/>
      <top/>
      <bottom style="medium">
        <color auto="1"/>
      </bottom>
      <diagonal/>
    </border>
    <border>
      <left style="thin">
        <color auto="1"/>
      </left>
      <right/>
      <top style="thin">
        <color auto="1"/>
      </top>
      <bottom style="medium">
        <color auto="1"/>
      </bottom>
      <diagonal/>
    </border>
    <border>
      <left style="medium">
        <color auto="1"/>
      </left>
      <right/>
      <top/>
      <bottom style="thin">
        <color auto="1"/>
      </bottom>
      <diagonal/>
    </border>
    <border>
      <left style="medium">
        <color auto="1"/>
      </left>
      <right/>
      <top style="thin">
        <color auto="1"/>
      </top>
      <bottom style="thin">
        <color auto="1"/>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medium">
        <color auto="1"/>
      </left>
      <right/>
      <top style="thin">
        <color auto="1"/>
      </top>
      <bottom/>
      <diagonal/>
    </border>
    <border>
      <left style="thin">
        <color auto="1"/>
      </left>
      <right/>
      <top style="medium">
        <color auto="1"/>
      </top>
      <bottom/>
      <diagonal/>
    </border>
    <border>
      <left/>
      <right style="thin">
        <color auto="1"/>
      </right>
      <top style="medium">
        <color auto="1"/>
      </top>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thin">
        <color auto="1"/>
      </left>
      <right style="medium">
        <color indexed="64"/>
      </right>
      <top style="thin">
        <color auto="1"/>
      </top>
      <bottom/>
      <diagonal/>
    </border>
    <border>
      <left style="thin">
        <color auto="1"/>
      </left>
      <right style="medium">
        <color indexed="64"/>
      </right>
      <top/>
      <bottom style="thin">
        <color auto="1"/>
      </bottom>
      <diagonal/>
    </border>
    <border>
      <left style="medium">
        <color theme="9" tint="-0.499984740745262"/>
      </left>
      <right style="medium">
        <color auto="1"/>
      </right>
      <top style="medium">
        <color theme="9" tint="-0.499984740745262"/>
      </top>
      <bottom style="medium">
        <color theme="9" tint="-0.499984740745262"/>
      </bottom>
      <diagonal/>
    </border>
    <border>
      <left style="medium">
        <color auto="1"/>
      </left>
      <right style="medium">
        <color theme="9" tint="-0.499984740745262"/>
      </right>
      <top style="medium">
        <color theme="9" tint="-0.499984740745262"/>
      </top>
      <bottom style="medium">
        <color theme="9" tint="-0.499984740745262"/>
      </bottom>
      <diagonal/>
    </border>
  </borders>
  <cellStyleXfs count="1">
    <xf numFmtId="0" fontId="0" fillId="0" borderId="0"/>
  </cellStyleXfs>
  <cellXfs count="285">
    <xf numFmtId="0" fontId="0" fillId="0" borderId="0" xfId="0"/>
    <xf numFmtId="0" fontId="2" fillId="0" borderId="0" xfId="0" applyFont="1" applyAlignment="1"/>
    <xf numFmtId="0" fontId="2" fillId="3" borderId="8" xfId="0" applyFont="1" applyFill="1" applyBorder="1" applyAlignment="1">
      <alignment horizontal="right"/>
    </xf>
    <xf numFmtId="0" fontId="1" fillId="3" borderId="3" xfId="0" applyFont="1" applyFill="1" applyBorder="1" applyAlignment="1">
      <alignment wrapText="1"/>
    </xf>
    <xf numFmtId="0" fontId="2" fillId="3" borderId="10" xfId="0" applyFont="1" applyFill="1" applyBorder="1" applyAlignment="1">
      <alignment horizontal="right"/>
    </xf>
    <xf numFmtId="0" fontId="2" fillId="3" borderId="11" xfId="0" applyFont="1" applyFill="1" applyBorder="1" applyAlignment="1">
      <alignment horizontal="right"/>
    </xf>
    <xf numFmtId="0" fontId="0" fillId="0" borderId="0" xfId="0" applyAlignment="1"/>
    <xf numFmtId="0" fontId="1" fillId="3" borderId="4" xfId="0" applyFont="1" applyFill="1" applyBorder="1" applyAlignment="1"/>
    <xf numFmtId="0" fontId="1" fillId="3" borderId="5" xfId="0" applyFont="1" applyFill="1" applyBorder="1" applyAlignment="1"/>
    <xf numFmtId="0" fontId="1" fillId="3" borderId="3" xfId="0" applyFont="1" applyFill="1" applyBorder="1" applyAlignment="1"/>
    <xf numFmtId="0" fontId="2" fillId="3" borderId="9" xfId="0" applyFont="1" applyFill="1" applyBorder="1" applyAlignment="1"/>
    <xf numFmtId="0" fontId="2" fillId="3" borderId="6" xfId="0" applyFont="1" applyFill="1" applyBorder="1" applyAlignment="1"/>
    <xf numFmtId="0" fontId="0" fillId="3" borderId="0" xfId="0" applyFill="1"/>
    <xf numFmtId="0" fontId="2" fillId="3" borderId="0" xfId="0" applyFont="1" applyFill="1" applyBorder="1"/>
    <xf numFmtId="0" fontId="4" fillId="3" borderId="20" xfId="0" applyFont="1" applyFill="1" applyBorder="1"/>
    <xf numFmtId="0" fontId="1" fillId="3" borderId="0" xfId="0" applyFont="1" applyFill="1" applyBorder="1"/>
    <xf numFmtId="0" fontId="2" fillId="3" borderId="29" xfId="0" applyFont="1" applyFill="1" applyBorder="1"/>
    <xf numFmtId="0" fontId="2" fillId="3" borderId="39" xfId="0" applyFont="1" applyFill="1" applyBorder="1"/>
    <xf numFmtId="0" fontId="2" fillId="3" borderId="14" xfId="0" applyFont="1" applyFill="1" applyBorder="1"/>
    <xf numFmtId="0" fontId="4" fillId="3" borderId="30" xfId="0" applyFont="1" applyFill="1" applyBorder="1"/>
    <xf numFmtId="0" fontId="1" fillId="3" borderId="31" xfId="0" applyFont="1" applyFill="1" applyBorder="1"/>
    <xf numFmtId="0" fontId="2" fillId="3" borderId="40" xfId="0" applyFont="1" applyFill="1" applyBorder="1"/>
    <xf numFmtId="0" fontId="2" fillId="3" borderId="32" xfId="0" applyFont="1" applyFill="1" applyBorder="1"/>
    <xf numFmtId="0" fontId="1" fillId="3" borderId="25" xfId="0" applyFont="1" applyFill="1" applyBorder="1"/>
    <xf numFmtId="0" fontId="1" fillId="3" borderId="2" xfId="0" applyFont="1" applyFill="1" applyBorder="1"/>
    <xf numFmtId="0" fontId="1" fillId="3" borderId="2" xfId="0" quotePrefix="1" applyFont="1" applyFill="1" applyBorder="1"/>
    <xf numFmtId="0" fontId="2" fillId="3" borderId="12" xfId="0" applyFont="1" applyFill="1" applyBorder="1"/>
    <xf numFmtId="0" fontId="1" fillId="3" borderId="20" xfId="0" applyFont="1" applyFill="1" applyBorder="1"/>
    <xf numFmtId="0" fontId="1" fillId="3" borderId="29" xfId="0" applyFont="1" applyFill="1" applyBorder="1"/>
    <xf numFmtId="0" fontId="1" fillId="3" borderId="14" xfId="0" applyFont="1" applyFill="1" applyBorder="1"/>
    <xf numFmtId="0" fontId="2" fillId="3" borderId="0" xfId="0" applyFont="1" applyFill="1" applyAlignment="1"/>
    <xf numFmtId="0" fontId="2" fillId="3" borderId="4" xfId="0" applyFont="1" applyFill="1" applyBorder="1" applyAlignment="1"/>
    <xf numFmtId="0" fontId="2" fillId="3" borderId="5" xfId="0" applyFont="1" applyFill="1" applyBorder="1" applyAlignment="1"/>
    <xf numFmtId="0" fontId="1" fillId="3" borderId="0" xfId="0" applyFont="1" applyFill="1" applyBorder="1" applyAlignment="1"/>
    <xf numFmtId="0" fontId="2" fillId="3" borderId="0" xfId="0" applyFont="1" applyFill="1" applyBorder="1" applyAlignment="1"/>
    <xf numFmtId="0" fontId="2" fillId="3" borderId="14" xfId="0" applyFont="1" applyFill="1" applyBorder="1" applyAlignment="1"/>
    <xf numFmtId="0" fontId="2" fillId="3" borderId="7" xfId="0" applyFont="1" applyFill="1" applyBorder="1" applyAlignment="1"/>
    <xf numFmtId="0" fontId="2" fillId="3" borderId="8" xfId="0" applyFont="1" applyFill="1" applyBorder="1" applyAlignment="1"/>
    <xf numFmtId="0" fontId="1" fillId="3" borderId="9" xfId="0" applyFont="1" applyFill="1" applyBorder="1" applyAlignment="1"/>
    <xf numFmtId="0" fontId="2" fillId="3" borderId="7" xfId="0" applyFont="1" applyFill="1" applyBorder="1" applyAlignment="1">
      <alignment horizontal="right"/>
    </xf>
    <xf numFmtId="0" fontId="1" fillId="3" borderId="7" xfId="0" applyFont="1" applyFill="1" applyBorder="1" applyAlignment="1"/>
    <xf numFmtId="0" fontId="2" fillId="3" borderId="0" xfId="0" applyFont="1" applyFill="1" applyBorder="1" applyAlignment="1">
      <alignment horizontal="right"/>
    </xf>
    <xf numFmtId="0" fontId="2" fillId="3" borderId="1" xfId="0" applyFont="1" applyFill="1" applyBorder="1" applyAlignment="1"/>
    <xf numFmtId="0" fontId="3" fillId="3" borderId="1" xfId="0" applyFont="1" applyFill="1" applyBorder="1" applyAlignment="1">
      <alignment wrapText="1"/>
    </xf>
    <xf numFmtId="0" fontId="1" fillId="3" borderId="14" xfId="0" applyFont="1" applyFill="1" applyBorder="1" applyAlignment="1"/>
    <xf numFmtId="0" fontId="2" fillId="0" borderId="1" xfId="0" applyFont="1" applyBorder="1" applyAlignment="1"/>
    <xf numFmtId="0" fontId="2" fillId="2" borderId="1" xfId="0" applyFont="1" applyFill="1" applyBorder="1" applyAlignment="1"/>
    <xf numFmtId="0" fontId="2" fillId="2" borderId="38" xfId="0" applyFont="1" applyFill="1" applyBorder="1" applyAlignment="1"/>
    <xf numFmtId="0" fontId="2" fillId="0" borderId="38" xfId="0" applyFont="1" applyBorder="1" applyAlignment="1"/>
    <xf numFmtId="0" fontId="0" fillId="3" borderId="0" xfId="0" applyFill="1" applyAlignment="1"/>
    <xf numFmtId="0" fontId="4" fillId="3" borderId="23" xfId="0" applyFont="1" applyFill="1" applyBorder="1" applyAlignment="1"/>
    <xf numFmtId="0" fontId="4" fillId="3" borderId="23" xfId="0" applyFont="1" applyFill="1" applyBorder="1" applyAlignment="1">
      <alignment wrapText="1"/>
    </xf>
    <xf numFmtId="0" fontId="3" fillId="0" borderId="1" xfId="0" applyFont="1" applyBorder="1" applyAlignment="1">
      <alignment wrapText="1"/>
    </xf>
    <xf numFmtId="0" fontId="4" fillId="0" borderId="23" xfId="0" applyFont="1" applyBorder="1" applyAlignment="1"/>
    <xf numFmtId="0" fontId="2" fillId="3" borderId="0" xfId="0" applyFont="1" applyFill="1"/>
    <xf numFmtId="0" fontId="2" fillId="3" borderId="6" xfId="0" applyFont="1" applyFill="1" applyBorder="1" applyAlignment="1" applyProtection="1">
      <alignment vertical="top" wrapText="1"/>
      <protection locked="0"/>
    </xf>
    <xf numFmtId="0" fontId="2" fillId="3" borderId="23" xfId="0" applyFont="1" applyFill="1" applyBorder="1" applyAlignment="1">
      <alignment horizontal="left" wrapText="1"/>
    </xf>
    <xf numFmtId="0" fontId="2" fillId="3" borderId="30" xfId="0" applyFont="1" applyFill="1" applyBorder="1" applyAlignment="1">
      <alignment horizontal="left" wrapText="1"/>
    </xf>
    <xf numFmtId="0" fontId="8" fillId="4" borderId="1" xfId="0" applyFont="1" applyFill="1" applyBorder="1" applyAlignment="1"/>
    <xf numFmtId="0" fontId="9" fillId="4" borderId="1" xfId="0" applyFont="1" applyFill="1" applyBorder="1" applyAlignment="1"/>
    <xf numFmtId="0" fontId="7" fillId="5" borderId="3" xfId="0" applyFont="1" applyFill="1" applyBorder="1" applyAlignment="1"/>
    <xf numFmtId="0" fontId="7" fillId="5" borderId="19" xfId="0" applyFont="1" applyFill="1" applyBorder="1" applyAlignment="1"/>
    <xf numFmtId="0" fontId="2" fillId="5" borderId="4" xfId="0" applyFont="1" applyFill="1" applyBorder="1" applyAlignment="1"/>
    <xf numFmtId="0" fontId="7" fillId="5" borderId="16" xfId="0" applyFont="1" applyFill="1" applyBorder="1" applyAlignment="1"/>
    <xf numFmtId="0" fontId="9" fillId="5" borderId="4" xfId="0" applyFont="1" applyFill="1" applyBorder="1" applyAlignment="1"/>
    <xf numFmtId="0" fontId="9" fillId="6" borderId="28" xfId="0" applyFont="1" applyFill="1" applyBorder="1"/>
    <xf numFmtId="0" fontId="9" fillId="6" borderId="30" xfId="0" applyFont="1" applyFill="1" applyBorder="1"/>
    <xf numFmtId="0" fontId="10" fillId="6" borderId="1" xfId="0" applyFont="1" applyFill="1" applyBorder="1"/>
    <xf numFmtId="0" fontId="10" fillId="6" borderId="35" xfId="0" applyFont="1" applyFill="1" applyBorder="1"/>
    <xf numFmtId="0" fontId="10" fillId="6" borderId="24" xfId="0" applyFont="1" applyFill="1" applyBorder="1"/>
    <xf numFmtId="0" fontId="0" fillId="0" borderId="0" xfId="0" applyFill="1"/>
    <xf numFmtId="0" fontId="2" fillId="3" borderId="2" xfId="0" applyFont="1" applyFill="1" applyBorder="1"/>
    <xf numFmtId="0" fontId="2" fillId="3" borderId="31" xfId="0" applyFont="1" applyFill="1" applyBorder="1"/>
    <xf numFmtId="0" fontId="10" fillId="6" borderId="39" xfId="0" applyFont="1" applyFill="1" applyBorder="1"/>
    <xf numFmtId="0" fontId="1" fillId="3" borderId="46" xfId="0" applyFont="1" applyFill="1" applyBorder="1"/>
    <xf numFmtId="0" fontId="1" fillId="3" borderId="47" xfId="0" applyFont="1" applyFill="1" applyBorder="1"/>
    <xf numFmtId="0" fontId="1" fillId="3" borderId="48" xfId="0" applyFont="1" applyFill="1" applyBorder="1"/>
    <xf numFmtId="0" fontId="2" fillId="3" borderId="48" xfId="0" applyFont="1" applyFill="1" applyBorder="1"/>
    <xf numFmtId="0" fontId="2" fillId="3" borderId="34" xfId="0" applyFont="1" applyFill="1" applyBorder="1"/>
    <xf numFmtId="0" fontId="2" fillId="3" borderId="26" xfId="0" applyFont="1" applyFill="1" applyBorder="1"/>
    <xf numFmtId="0" fontId="2" fillId="3" borderId="2" xfId="0" quotePrefix="1" applyFont="1" applyFill="1" applyBorder="1"/>
    <xf numFmtId="0" fontId="12" fillId="0" borderId="0" xfId="0" applyFont="1"/>
    <xf numFmtId="0" fontId="2" fillId="5" borderId="22" xfId="0" applyFont="1" applyFill="1" applyBorder="1" applyAlignment="1" applyProtection="1">
      <protection hidden="1"/>
    </xf>
    <xf numFmtId="0" fontId="2" fillId="3" borderId="4" xfId="0" applyFont="1" applyFill="1" applyBorder="1" applyAlignment="1" applyProtection="1">
      <protection hidden="1"/>
    </xf>
    <xf numFmtId="0" fontId="2" fillId="3" borderId="5" xfId="0" applyFont="1" applyFill="1" applyBorder="1" applyAlignment="1" applyProtection="1">
      <protection hidden="1"/>
    </xf>
    <xf numFmtId="0" fontId="8" fillId="4" borderId="1" xfId="0" applyFont="1" applyFill="1" applyBorder="1" applyAlignment="1" applyProtection="1">
      <protection hidden="1"/>
    </xf>
    <xf numFmtId="0" fontId="2" fillId="3" borderId="0" xfId="0" applyFont="1" applyFill="1" applyBorder="1" applyAlignment="1" applyProtection="1">
      <protection hidden="1"/>
    </xf>
    <xf numFmtId="0" fontId="2" fillId="3" borderId="14" xfId="0" applyFont="1" applyFill="1" applyBorder="1" applyAlignment="1" applyProtection="1">
      <protection hidden="1"/>
    </xf>
    <xf numFmtId="0" fontId="2" fillId="0" borderId="1" xfId="0" applyFont="1" applyBorder="1" applyAlignment="1" applyProtection="1">
      <protection hidden="1"/>
    </xf>
    <xf numFmtId="0" fontId="2" fillId="3" borderId="1" xfId="0" applyFont="1" applyFill="1" applyBorder="1" applyAlignment="1" applyProtection="1">
      <protection hidden="1"/>
    </xf>
    <xf numFmtId="0" fontId="2" fillId="2" borderId="1" xfId="0" applyFont="1" applyFill="1" applyBorder="1" applyAlignment="1" applyProtection="1">
      <protection hidden="1"/>
    </xf>
    <xf numFmtId="0" fontId="2" fillId="2" borderId="38" xfId="0" applyFont="1" applyFill="1" applyBorder="1" applyAlignment="1" applyProtection="1">
      <protection hidden="1"/>
    </xf>
    <xf numFmtId="0" fontId="2" fillId="3" borderId="38" xfId="0" applyFont="1" applyFill="1" applyBorder="1" applyAlignment="1" applyProtection="1">
      <protection hidden="1"/>
    </xf>
    <xf numFmtId="0" fontId="1" fillId="3" borderId="22" xfId="0" applyFont="1" applyFill="1" applyBorder="1" applyAlignment="1" applyProtection="1">
      <protection hidden="1"/>
    </xf>
    <xf numFmtId="0" fontId="1" fillId="3" borderId="17" xfId="0" applyFont="1" applyFill="1" applyBorder="1" applyAlignment="1" applyProtection="1">
      <protection hidden="1"/>
    </xf>
    <xf numFmtId="0" fontId="1" fillId="3" borderId="3" xfId="0" applyFont="1" applyFill="1" applyBorder="1" applyAlignment="1" applyProtection="1">
      <protection hidden="1"/>
    </xf>
    <xf numFmtId="0" fontId="1" fillId="3" borderId="5" xfId="0" applyFont="1" applyFill="1" applyBorder="1" applyAlignment="1" applyProtection="1">
      <protection hidden="1"/>
    </xf>
    <xf numFmtId="0" fontId="2" fillId="3" borderId="9" xfId="0" applyFont="1" applyFill="1" applyBorder="1" applyAlignment="1" applyProtection="1">
      <protection hidden="1"/>
    </xf>
    <xf numFmtId="0" fontId="2" fillId="3" borderId="43" xfId="0" applyFont="1" applyFill="1" applyBorder="1" applyAlignment="1" applyProtection="1">
      <alignment horizontal="right"/>
      <protection hidden="1"/>
    </xf>
    <xf numFmtId="0" fontId="2" fillId="3" borderId="11" xfId="0" applyFont="1" applyFill="1" applyBorder="1" applyAlignment="1" applyProtection="1">
      <alignment horizontal="right"/>
      <protection hidden="1"/>
    </xf>
    <xf numFmtId="0" fontId="2" fillId="3" borderId="7" xfId="0" applyFont="1" applyFill="1" applyBorder="1" applyAlignment="1" applyProtection="1">
      <protection hidden="1"/>
    </xf>
    <xf numFmtId="0" fontId="2" fillId="0" borderId="7" xfId="0" applyFont="1" applyBorder="1" applyAlignment="1" applyProtection="1">
      <protection hidden="1"/>
    </xf>
    <xf numFmtId="0" fontId="2" fillId="3" borderId="8" xfId="0" applyFont="1" applyFill="1" applyBorder="1" applyAlignment="1" applyProtection="1">
      <protection hidden="1"/>
    </xf>
    <xf numFmtId="0" fontId="2" fillId="3" borderId="0" xfId="0" applyFont="1" applyFill="1" applyAlignment="1">
      <alignment wrapText="1"/>
    </xf>
    <xf numFmtId="0" fontId="2" fillId="5" borderId="22" xfId="0" applyFont="1" applyFill="1" applyBorder="1" applyAlignment="1">
      <alignment wrapText="1"/>
    </xf>
    <xf numFmtId="0" fontId="2" fillId="3" borderId="0" xfId="0" applyFont="1" applyFill="1" applyBorder="1" applyAlignment="1">
      <alignment wrapText="1"/>
    </xf>
    <xf numFmtId="0" fontId="2" fillId="5" borderId="4" xfId="0" applyFont="1" applyFill="1" applyBorder="1" applyAlignment="1">
      <alignment wrapText="1"/>
    </xf>
    <xf numFmtId="0" fontId="9" fillId="5" borderId="4" xfId="0" applyFont="1" applyFill="1" applyBorder="1" applyAlignment="1">
      <alignment wrapText="1"/>
    </xf>
    <xf numFmtId="0" fontId="0" fillId="3" borderId="0" xfId="0" applyFill="1" applyAlignment="1">
      <alignment wrapText="1"/>
    </xf>
    <xf numFmtId="0" fontId="0" fillId="0" borderId="0" xfId="0" applyAlignment="1">
      <alignment wrapText="1"/>
    </xf>
    <xf numFmtId="0" fontId="13" fillId="0" borderId="1" xfId="0" applyFont="1" applyBorder="1" applyAlignment="1">
      <alignment wrapText="1"/>
    </xf>
    <xf numFmtId="0" fontId="2" fillId="0" borderId="1" xfId="0" applyFont="1" applyFill="1" applyBorder="1" applyAlignment="1" applyProtection="1">
      <protection hidden="1"/>
    </xf>
    <xf numFmtId="0" fontId="2" fillId="0" borderId="38" xfId="0" applyFont="1" applyFill="1" applyBorder="1" applyAlignment="1"/>
    <xf numFmtId="0" fontId="2" fillId="0" borderId="1" xfId="0" applyFont="1" applyFill="1" applyBorder="1" applyAlignment="1"/>
    <xf numFmtId="0" fontId="0" fillId="0" borderId="0" xfId="0" applyFont="1"/>
    <xf numFmtId="0" fontId="0" fillId="3" borderId="0" xfId="0" applyFont="1" applyFill="1" applyBorder="1" applyAlignment="1">
      <alignment wrapText="1"/>
    </xf>
    <xf numFmtId="0" fontId="0" fillId="0" borderId="0" xfId="0" applyBorder="1"/>
    <xf numFmtId="0" fontId="10" fillId="6" borderId="38" xfId="0" applyFont="1" applyFill="1" applyBorder="1"/>
    <xf numFmtId="0" fontId="0" fillId="0" borderId="0" xfId="0" applyBorder="1" applyAlignment="1">
      <alignment wrapText="1"/>
    </xf>
    <xf numFmtId="0" fontId="0" fillId="0" borderId="3" xfId="0" applyBorder="1"/>
    <xf numFmtId="0" fontId="0" fillId="0" borderId="4" xfId="0" applyBorder="1" applyAlignment="1">
      <alignment wrapText="1"/>
    </xf>
    <xf numFmtId="0" fontId="0" fillId="0" borderId="4" xfId="0" applyBorder="1"/>
    <xf numFmtId="0" fontId="0" fillId="0" borderId="5" xfId="0" applyBorder="1"/>
    <xf numFmtId="0" fontId="0" fillId="0" borderId="13" xfId="0" applyBorder="1"/>
    <xf numFmtId="0" fontId="0" fillId="0" borderId="14" xfId="0" applyBorder="1"/>
    <xf numFmtId="0" fontId="0" fillId="0" borderId="13" xfId="0" applyFont="1" applyBorder="1"/>
    <xf numFmtId="0" fontId="0" fillId="0" borderId="14" xfId="0" applyBorder="1" applyAlignment="1">
      <alignment wrapText="1"/>
    </xf>
    <xf numFmtId="0" fontId="0" fillId="0" borderId="6" xfId="0" applyFont="1" applyBorder="1"/>
    <xf numFmtId="0" fontId="0" fillId="0" borderId="7" xfId="0" applyBorder="1" applyAlignment="1">
      <alignment wrapText="1"/>
    </xf>
    <xf numFmtId="0" fontId="0" fillId="0" borderId="7" xfId="0" applyBorder="1"/>
    <xf numFmtId="0" fontId="0" fillId="0" borderId="8" xfId="0" applyBorder="1" applyAlignment="1">
      <alignment wrapText="1"/>
    </xf>
    <xf numFmtId="0" fontId="0" fillId="7" borderId="0" xfId="0" applyFill="1"/>
    <xf numFmtId="164" fontId="1" fillId="3" borderId="0" xfId="0" applyNumberFormat="1" applyFont="1" applyFill="1" applyBorder="1"/>
    <xf numFmtId="164" fontId="1" fillId="3" borderId="46" xfId="0" applyNumberFormat="1" applyFont="1" applyFill="1" applyBorder="1"/>
    <xf numFmtId="164" fontId="2" fillId="3" borderId="29" xfId="0" applyNumberFormat="1" applyFont="1" applyFill="1" applyBorder="1"/>
    <xf numFmtId="164" fontId="2" fillId="3" borderId="0" xfId="0" applyNumberFormat="1" applyFont="1" applyFill="1" applyBorder="1"/>
    <xf numFmtId="164" fontId="2" fillId="3" borderId="14" xfId="0" applyNumberFormat="1" applyFont="1" applyFill="1" applyBorder="1"/>
    <xf numFmtId="164" fontId="2" fillId="3" borderId="0" xfId="0" quotePrefix="1" applyNumberFormat="1" applyFont="1" applyFill="1" applyBorder="1"/>
    <xf numFmtId="0" fontId="0" fillId="7" borderId="0" xfId="0" applyFill="1" applyAlignment="1">
      <alignment wrapText="1"/>
    </xf>
    <xf numFmtId="0" fontId="1" fillId="7" borderId="20" xfId="0" applyFont="1" applyFill="1" applyBorder="1"/>
    <xf numFmtId="0" fontId="1" fillId="7" borderId="0" xfId="0" applyFont="1" applyFill="1" applyBorder="1"/>
    <xf numFmtId="0" fontId="1" fillId="7" borderId="29" xfId="0" applyFont="1" applyFill="1" applyBorder="1"/>
    <xf numFmtId="0" fontId="1" fillId="7" borderId="14" xfId="0" applyFont="1" applyFill="1" applyBorder="1"/>
    <xf numFmtId="0" fontId="1" fillId="7" borderId="46" xfId="0" applyFont="1" applyFill="1" applyBorder="1"/>
    <xf numFmtId="0" fontId="1" fillId="7" borderId="21" xfId="0" applyFont="1" applyFill="1" applyBorder="1"/>
    <xf numFmtId="0" fontId="1" fillId="7" borderId="7" xfId="0" applyFont="1" applyFill="1" applyBorder="1"/>
    <xf numFmtId="0" fontId="1" fillId="7" borderId="36" xfId="0" applyFont="1" applyFill="1" applyBorder="1"/>
    <xf numFmtId="0" fontId="1" fillId="7" borderId="8" xfId="0" applyFont="1" applyFill="1" applyBorder="1"/>
    <xf numFmtId="0" fontId="1" fillId="7" borderId="42" xfId="0" applyFont="1" applyFill="1" applyBorder="1"/>
    <xf numFmtId="0" fontId="1" fillId="0" borderId="0" xfId="0" applyFont="1" applyFill="1" applyBorder="1"/>
    <xf numFmtId="0" fontId="24" fillId="0" borderId="0" xfId="0" applyFont="1" applyAlignment="1">
      <alignment vertical="center"/>
    </xf>
    <xf numFmtId="0" fontId="1" fillId="3" borderId="0" xfId="0" applyFont="1" applyFill="1" applyBorder="1" applyAlignment="1">
      <alignment wrapText="1"/>
    </xf>
    <xf numFmtId="0" fontId="2" fillId="3" borderId="10" xfId="0" applyFont="1" applyFill="1" applyBorder="1" applyAlignment="1"/>
    <xf numFmtId="0" fontId="1" fillId="3" borderId="4" xfId="0" applyFont="1" applyFill="1" applyBorder="1" applyAlignment="1">
      <alignment wrapText="1"/>
    </xf>
    <xf numFmtId="0" fontId="1" fillId="3" borderId="37" xfId="0" applyFont="1" applyFill="1" applyBorder="1" applyAlignment="1" applyProtection="1">
      <alignment wrapText="1"/>
      <protection hidden="1"/>
    </xf>
    <xf numFmtId="0" fontId="2" fillId="3" borderId="10" xfId="0" applyFont="1" applyFill="1" applyBorder="1" applyAlignment="1" applyProtection="1">
      <protection hidden="1"/>
    </xf>
    <xf numFmtId="0" fontId="2" fillId="5" borderId="37" xfId="0" applyFont="1" applyFill="1" applyBorder="1" applyAlignment="1" applyProtection="1">
      <protection hidden="1"/>
    </xf>
    <xf numFmtId="0" fontId="8" fillId="4" borderId="35" xfId="0" applyFont="1" applyFill="1" applyBorder="1" applyAlignment="1" applyProtection="1">
      <protection hidden="1"/>
    </xf>
    <xf numFmtId="0" fontId="9" fillId="4" borderId="35" xfId="0" applyFont="1" applyFill="1" applyBorder="1" applyAlignment="1" applyProtection="1">
      <protection hidden="1"/>
    </xf>
    <xf numFmtId="0" fontId="2" fillId="3" borderId="35" xfId="0" applyFont="1" applyFill="1" applyBorder="1" applyAlignment="1" applyProtection="1">
      <alignment wrapText="1"/>
      <protection locked="0" hidden="1"/>
    </xf>
    <xf numFmtId="0" fontId="2" fillId="3" borderId="39" xfId="0" applyFont="1" applyFill="1" applyBorder="1" applyAlignment="1" applyProtection="1">
      <alignment wrapText="1"/>
      <protection locked="0" hidden="1"/>
    </xf>
    <xf numFmtId="0" fontId="2" fillId="5" borderId="17" xfId="0" applyFont="1" applyFill="1" applyBorder="1" applyAlignment="1"/>
    <xf numFmtId="0" fontId="2" fillId="3" borderId="33" xfId="0" applyFont="1" applyFill="1" applyBorder="1" applyAlignment="1" applyProtection="1">
      <protection locked="0"/>
    </xf>
    <xf numFmtId="0" fontId="4" fillId="3" borderId="52" xfId="0" applyFont="1" applyFill="1" applyBorder="1" applyAlignment="1"/>
    <xf numFmtId="0" fontId="3" fillId="3" borderId="53" xfId="0" applyFont="1" applyFill="1" applyBorder="1" applyAlignment="1">
      <alignment wrapText="1"/>
    </xf>
    <xf numFmtId="0" fontId="2" fillId="3" borderId="54" xfId="0" applyFont="1" applyFill="1" applyBorder="1" applyAlignment="1" applyProtection="1">
      <protection locked="0"/>
    </xf>
    <xf numFmtId="0" fontId="8" fillId="4" borderId="35" xfId="0" applyFont="1" applyFill="1" applyBorder="1" applyAlignment="1"/>
    <xf numFmtId="0" fontId="9" fillId="4" borderId="35" xfId="0" applyFont="1" applyFill="1" applyBorder="1" applyAlignment="1"/>
    <xf numFmtId="0" fontId="2" fillId="3" borderId="35" xfId="0" applyFont="1" applyFill="1" applyBorder="1" applyAlignment="1" applyProtection="1">
      <alignment wrapText="1"/>
      <protection locked="0"/>
    </xf>
    <xf numFmtId="0" fontId="2" fillId="5" borderId="18" xfId="0" applyFont="1" applyFill="1" applyBorder="1" applyAlignment="1"/>
    <xf numFmtId="0" fontId="2" fillId="3" borderId="39" xfId="0" applyFont="1" applyFill="1" applyBorder="1" applyAlignment="1" applyProtection="1">
      <alignment wrapText="1"/>
      <protection locked="0"/>
    </xf>
    <xf numFmtId="0" fontId="9" fillId="5" borderId="18" xfId="0" applyFont="1" applyFill="1" applyBorder="1" applyAlignment="1"/>
    <xf numFmtId="0" fontId="4" fillId="3" borderId="52" xfId="0" applyFont="1" applyFill="1" applyBorder="1" applyAlignment="1">
      <alignment wrapText="1"/>
    </xf>
    <xf numFmtId="0" fontId="2" fillId="0" borderId="35" xfId="0" applyFont="1" applyBorder="1" applyAlignment="1" applyProtection="1">
      <alignment wrapText="1"/>
      <protection locked="0"/>
    </xf>
    <xf numFmtId="0" fontId="2" fillId="0" borderId="33" xfId="0" applyFont="1" applyBorder="1" applyAlignment="1" applyProtection="1">
      <protection locked="0"/>
    </xf>
    <xf numFmtId="0" fontId="4" fillId="0" borderId="52" xfId="0" applyFont="1" applyBorder="1" applyAlignment="1"/>
    <xf numFmtId="0" fontId="3" fillId="0" borderId="53" xfId="0" applyFont="1" applyBorder="1" applyAlignment="1">
      <alignment wrapText="1"/>
    </xf>
    <xf numFmtId="0" fontId="2" fillId="0" borderId="54" xfId="0" applyFont="1" applyBorder="1" applyAlignment="1" applyProtection="1">
      <protection locked="0"/>
    </xf>
    <xf numFmtId="0" fontId="2" fillId="0" borderId="39" xfId="0" applyFont="1" applyBorder="1" applyAlignment="1" applyProtection="1">
      <alignment wrapText="1"/>
      <protection locked="0"/>
    </xf>
    <xf numFmtId="0" fontId="13" fillId="0" borderId="0" xfId="0" applyFont="1" applyBorder="1" applyAlignment="1">
      <alignment wrapText="1"/>
    </xf>
    <xf numFmtId="0" fontId="27" fillId="3" borderId="0" xfId="0" applyFont="1" applyFill="1" applyAlignment="1"/>
    <xf numFmtId="0" fontId="27" fillId="3" borderId="14" xfId="0" applyFont="1" applyFill="1" applyBorder="1" applyAlignment="1" applyProtection="1">
      <protection hidden="1"/>
    </xf>
    <xf numFmtId="0" fontId="28" fillId="0" borderId="0" xfId="0" applyFont="1"/>
    <xf numFmtId="0" fontId="28" fillId="0" borderId="0" xfId="0" applyFont="1" applyAlignment="1">
      <alignment wrapText="1"/>
    </xf>
    <xf numFmtId="0" fontId="27" fillId="0" borderId="0" xfId="0" applyFont="1" applyFill="1" applyBorder="1" applyAlignment="1">
      <alignment wrapText="1"/>
    </xf>
    <xf numFmtId="0" fontId="12" fillId="3" borderId="0" xfId="0" applyFont="1" applyFill="1" applyBorder="1" applyAlignment="1">
      <alignment wrapText="1"/>
    </xf>
    <xf numFmtId="0" fontId="28" fillId="0" borderId="0" xfId="0" applyFont="1" applyBorder="1" applyAlignment="1">
      <alignment wrapText="1"/>
    </xf>
    <xf numFmtId="0" fontId="28" fillId="0" borderId="0" xfId="0" applyFont="1" applyFill="1" applyBorder="1" applyAlignment="1">
      <alignment wrapText="1"/>
    </xf>
    <xf numFmtId="0" fontId="12" fillId="0" borderId="0" xfId="0" applyFont="1" applyAlignment="1">
      <alignment horizontal="right"/>
    </xf>
    <xf numFmtId="0" fontId="2" fillId="3" borderId="15" xfId="0" applyFont="1" applyFill="1" applyBorder="1" applyAlignment="1" applyProtection="1">
      <alignment horizontal="left" vertical="top" wrapText="1"/>
    </xf>
    <xf numFmtId="0" fontId="2" fillId="3" borderId="33" xfId="0" applyFont="1" applyFill="1" applyBorder="1" applyAlignment="1" applyProtection="1">
      <alignment horizontal="center"/>
      <protection locked="0"/>
    </xf>
    <xf numFmtId="0" fontId="2" fillId="12" borderId="23" xfId="0" applyFont="1" applyFill="1" applyBorder="1" applyAlignment="1">
      <alignment horizontal="left" wrapText="1"/>
    </xf>
    <xf numFmtId="0" fontId="2" fillId="12" borderId="33" xfId="0" applyFont="1" applyFill="1" applyBorder="1" applyAlignment="1" applyProtection="1">
      <alignment horizontal="center"/>
      <protection locked="0"/>
    </xf>
    <xf numFmtId="0" fontId="2" fillId="12" borderId="6" xfId="0" applyFont="1" applyFill="1" applyBorder="1"/>
    <xf numFmtId="0" fontId="2" fillId="12" borderId="15" xfId="0" applyFont="1" applyFill="1" applyBorder="1" applyAlignment="1" applyProtection="1">
      <alignment horizontal="center"/>
      <protection locked="0"/>
    </xf>
    <xf numFmtId="0" fontId="5" fillId="12" borderId="45" xfId="0" applyFont="1" applyFill="1" applyBorder="1" applyAlignment="1">
      <alignment horizontal="left" wrapText="1"/>
    </xf>
    <xf numFmtId="0" fontId="5" fillId="12" borderId="24" xfId="0" applyFont="1" applyFill="1" applyBorder="1"/>
    <xf numFmtId="0" fontId="27" fillId="3" borderId="0" xfId="0" applyFont="1" applyFill="1" applyAlignment="1">
      <alignment wrapText="1"/>
    </xf>
    <xf numFmtId="0" fontId="0" fillId="0" borderId="0" xfId="0" applyAlignment="1" applyProtection="1">
      <alignment wrapText="1"/>
    </xf>
    <xf numFmtId="0" fontId="0" fillId="0" borderId="0" xfId="0" applyProtection="1"/>
    <xf numFmtId="0" fontId="18" fillId="0" borderId="0" xfId="0" applyFont="1" applyAlignment="1" applyProtection="1">
      <alignment horizontal="center"/>
    </xf>
    <xf numFmtId="0" fontId="18" fillId="0" borderId="0" xfId="0" applyFont="1" applyProtection="1"/>
    <xf numFmtId="0" fontId="20" fillId="0" borderId="0" xfId="0" applyFont="1" applyAlignment="1" applyProtection="1">
      <alignment horizontal="center"/>
    </xf>
    <xf numFmtId="0" fontId="19" fillId="0" borderId="0" xfId="0" applyFont="1" applyAlignment="1" applyProtection="1">
      <alignment horizontal="center"/>
    </xf>
    <xf numFmtId="0" fontId="21" fillId="0" borderId="0" xfId="0" applyFont="1" applyProtection="1"/>
    <xf numFmtId="0" fontId="22" fillId="0" borderId="0" xfId="0" applyFont="1" applyProtection="1"/>
    <xf numFmtId="0" fontId="22" fillId="0" borderId="0" xfId="0" applyFont="1" applyAlignment="1" applyProtection="1">
      <alignment wrapText="1"/>
    </xf>
    <xf numFmtId="0" fontId="18" fillId="0" borderId="0" xfId="0" applyFont="1" applyAlignment="1" applyProtection="1">
      <alignment wrapText="1"/>
    </xf>
    <xf numFmtId="0" fontId="23" fillId="0" borderId="0" xfId="0" applyFont="1" applyAlignment="1" applyProtection="1">
      <alignment horizontal="center" wrapText="1"/>
    </xf>
    <xf numFmtId="0" fontId="24" fillId="0" borderId="0" xfId="0" applyFont="1" applyAlignment="1" applyProtection="1">
      <alignment vertical="center"/>
    </xf>
    <xf numFmtId="49" fontId="25" fillId="11" borderId="19" xfId="0" applyNumberFormat="1" applyFont="1" applyFill="1" applyBorder="1" applyAlignment="1" applyProtection="1">
      <alignment horizontal="center" vertical="center" wrapText="1"/>
    </xf>
    <xf numFmtId="0" fontId="31" fillId="3" borderId="58" xfId="0" applyFont="1" applyFill="1" applyBorder="1" applyAlignment="1" applyProtection="1">
      <alignment wrapText="1"/>
      <protection locked="0"/>
    </xf>
    <xf numFmtId="0" fontId="0" fillId="11" borderId="0" xfId="0" applyFill="1" applyProtection="1"/>
    <xf numFmtId="0" fontId="8" fillId="13" borderId="16" xfId="0" applyFont="1" applyFill="1" applyBorder="1" applyAlignment="1"/>
    <xf numFmtId="0" fontId="8" fillId="13" borderId="17" xfId="0" applyFont="1" applyFill="1" applyBorder="1" applyAlignment="1" applyProtection="1"/>
    <xf numFmtId="0" fontId="11" fillId="14" borderId="57" xfId="0" applyFont="1" applyFill="1" applyBorder="1"/>
    <xf numFmtId="0" fontId="8" fillId="13" borderId="3" xfId="0" applyFont="1" applyFill="1" applyBorder="1" applyAlignment="1">
      <alignment vertical="top" wrapText="1"/>
    </xf>
    <xf numFmtId="0" fontId="8" fillId="13" borderId="5" xfId="0" applyFont="1" applyFill="1" applyBorder="1" applyAlignment="1">
      <alignment vertical="top" wrapText="1"/>
    </xf>
    <xf numFmtId="0" fontId="8" fillId="13" borderId="44" xfId="0" applyFont="1" applyFill="1" applyBorder="1" applyAlignment="1">
      <alignment vertical="top" wrapText="1"/>
    </xf>
    <xf numFmtId="0" fontId="8" fillId="13" borderId="32" xfId="0" applyFont="1" applyFill="1" applyBorder="1" applyAlignment="1">
      <alignment vertical="top" wrapText="1"/>
    </xf>
    <xf numFmtId="0" fontId="2" fillId="3" borderId="0" xfId="0" applyFont="1" applyFill="1" applyAlignment="1">
      <alignment horizontal="left" vertical="center" wrapText="1"/>
    </xf>
    <xf numFmtId="0" fontId="8" fillId="4" borderId="38" xfId="0" applyFont="1" applyFill="1" applyBorder="1" applyAlignment="1">
      <alignment horizontal="center" vertical="center" wrapText="1"/>
    </xf>
    <xf numFmtId="0" fontId="8" fillId="4" borderId="41" xfId="0" applyFont="1" applyFill="1" applyBorder="1" applyAlignment="1">
      <alignment horizontal="center" vertical="center" wrapText="1"/>
    </xf>
    <xf numFmtId="0" fontId="8" fillId="4" borderId="55" xfId="0" applyFont="1" applyFill="1" applyBorder="1" applyAlignment="1">
      <alignment horizontal="center" vertical="center"/>
    </xf>
    <xf numFmtId="0" fontId="8" fillId="4" borderId="56" xfId="0" applyFont="1" applyFill="1" applyBorder="1" applyAlignment="1">
      <alignment horizontal="center" vertical="center"/>
    </xf>
    <xf numFmtId="0" fontId="8" fillId="4" borderId="25" xfId="0" applyFont="1" applyFill="1" applyBorder="1" applyAlignment="1">
      <alignment horizontal="center" vertical="center"/>
    </xf>
    <xf numFmtId="0" fontId="8" fillId="4" borderId="30" xfId="0" applyFont="1" applyFill="1" applyBorder="1" applyAlignment="1">
      <alignment horizontal="center" vertical="center"/>
    </xf>
    <xf numFmtId="0" fontId="8" fillId="4" borderId="39" xfId="0" applyFont="1" applyFill="1" applyBorder="1" applyAlignment="1">
      <alignment horizontal="center"/>
    </xf>
    <xf numFmtId="0" fontId="8" fillId="4" borderId="40" xfId="0" applyFont="1" applyFill="1" applyBorder="1" applyAlignment="1">
      <alignment horizontal="center"/>
    </xf>
    <xf numFmtId="0" fontId="8" fillId="4" borderId="1" xfId="0" applyFont="1" applyFill="1" applyBorder="1" applyAlignment="1">
      <alignment horizontal="center" vertical="center" wrapText="1"/>
    </xf>
    <xf numFmtId="0" fontId="6" fillId="4" borderId="1" xfId="0" applyFont="1" applyFill="1" applyBorder="1" applyAlignment="1">
      <alignment horizontal="center" vertical="center" wrapText="1"/>
    </xf>
    <xf numFmtId="0" fontId="8" fillId="4" borderId="33" xfId="0" applyFont="1" applyFill="1" applyBorder="1" applyAlignment="1">
      <alignment vertical="center"/>
    </xf>
    <xf numFmtId="0" fontId="6" fillId="4" borderId="33" xfId="0" applyFont="1" applyFill="1" applyBorder="1" applyAlignment="1">
      <alignment vertical="center"/>
    </xf>
    <xf numFmtId="0" fontId="8" fillId="4" borderId="35" xfId="0" applyFont="1" applyFill="1" applyBorder="1" applyAlignment="1"/>
    <xf numFmtId="0" fontId="6" fillId="4" borderId="35" xfId="0" applyFont="1" applyFill="1" applyBorder="1" applyAlignment="1"/>
    <xf numFmtId="0" fontId="27" fillId="3" borderId="46" xfId="0" applyFont="1" applyFill="1" applyBorder="1" applyAlignment="1" applyProtection="1">
      <alignment horizontal="center" wrapText="1"/>
      <protection hidden="1"/>
    </xf>
    <xf numFmtId="0" fontId="27" fillId="3" borderId="0" xfId="0" applyFont="1" applyFill="1" applyBorder="1" applyAlignment="1" applyProtection="1">
      <alignment horizontal="center" wrapText="1"/>
      <protection hidden="1"/>
    </xf>
    <xf numFmtId="0" fontId="8" fillId="4" borderId="34" xfId="0" applyFont="1" applyFill="1" applyBorder="1" applyAlignment="1" applyProtection="1">
      <alignment horizontal="center"/>
      <protection hidden="1"/>
    </xf>
    <xf numFmtId="0" fontId="8" fillId="4" borderId="26" xfId="0" applyFont="1" applyFill="1" applyBorder="1" applyAlignment="1" applyProtection="1">
      <alignment horizontal="center"/>
      <protection hidden="1"/>
    </xf>
    <xf numFmtId="0" fontId="8" fillId="4" borderId="35" xfId="0" applyFont="1" applyFill="1" applyBorder="1" applyAlignment="1" applyProtection="1">
      <alignment horizontal="center"/>
      <protection hidden="1"/>
    </xf>
    <xf numFmtId="0" fontId="8" fillId="4" borderId="34" xfId="0" applyFont="1" applyFill="1" applyBorder="1" applyAlignment="1">
      <alignment horizontal="center"/>
    </xf>
    <xf numFmtId="0" fontId="8" fillId="4" borderId="26" xfId="0" applyFont="1" applyFill="1" applyBorder="1" applyAlignment="1">
      <alignment horizontal="center"/>
    </xf>
    <xf numFmtId="0" fontId="8" fillId="4" borderId="35" xfId="0" applyFont="1" applyFill="1" applyBorder="1" applyAlignment="1">
      <alignment horizontal="center"/>
    </xf>
    <xf numFmtId="0" fontId="8" fillId="4" borderId="23" xfId="0" applyFont="1" applyFill="1" applyBorder="1" applyAlignment="1">
      <alignment horizontal="center" vertical="center"/>
    </xf>
    <xf numFmtId="0" fontId="6" fillId="4" borderId="23" xfId="0" applyFont="1" applyFill="1" applyBorder="1" applyAlignment="1">
      <alignment horizontal="center" vertical="center"/>
    </xf>
    <xf numFmtId="0" fontId="29" fillId="11" borderId="0" xfId="0" applyFont="1" applyFill="1" applyAlignment="1" applyProtection="1">
      <alignment horizontal="left" vertical="center" wrapText="1"/>
    </xf>
    <xf numFmtId="0" fontId="17" fillId="9" borderId="0" xfId="0" applyFont="1" applyFill="1" applyAlignment="1" applyProtection="1">
      <alignment horizontal="center" vertical="center" wrapText="1"/>
    </xf>
    <xf numFmtId="0" fontId="23" fillId="0" borderId="0" xfId="0" applyFont="1" applyAlignment="1" applyProtection="1">
      <alignment horizontal="center" wrapText="1"/>
    </xf>
    <xf numFmtId="0" fontId="25" fillId="11" borderId="50" xfId="0" applyFont="1" applyFill="1" applyBorder="1" applyAlignment="1" applyProtection="1">
      <alignment horizontal="center" vertical="center" wrapText="1"/>
    </xf>
    <xf numFmtId="0" fontId="26" fillId="11" borderId="4" xfId="0" applyFont="1" applyFill="1" applyBorder="1" applyAlignment="1" applyProtection="1">
      <alignment horizontal="center" vertical="center" wrapText="1"/>
    </xf>
    <xf numFmtId="0" fontId="26" fillId="11" borderId="51" xfId="0" applyFont="1" applyFill="1" applyBorder="1" applyAlignment="1" applyProtection="1">
      <alignment horizontal="center" vertical="center"/>
    </xf>
    <xf numFmtId="0" fontId="25" fillId="11" borderId="4" xfId="0" applyFont="1" applyFill="1" applyBorder="1" applyAlignment="1" applyProtection="1">
      <alignment horizontal="center" vertical="center"/>
    </xf>
    <xf numFmtId="0" fontId="26" fillId="11" borderId="4" xfId="0" applyFont="1" applyFill="1" applyBorder="1" applyAlignment="1" applyProtection="1">
      <alignment horizontal="center" vertical="center"/>
    </xf>
    <xf numFmtId="0" fontId="26" fillId="11" borderId="5" xfId="0" applyFont="1" applyFill="1" applyBorder="1" applyAlignment="1" applyProtection="1">
      <alignment horizontal="center" vertical="center"/>
    </xf>
    <xf numFmtId="0" fontId="15" fillId="9" borderId="49" xfId="0" applyNumberFormat="1" applyFont="1" applyFill="1" applyBorder="1" applyAlignment="1" applyProtection="1">
      <alignment horizontal="center" vertical="top" wrapText="1"/>
    </xf>
    <xf numFmtId="0" fontId="15" fillId="9" borderId="13" xfId="0" applyNumberFormat="1" applyFont="1" applyFill="1" applyBorder="1" applyAlignment="1" applyProtection="1">
      <alignment horizontal="center" vertical="top" wrapText="1"/>
    </xf>
    <xf numFmtId="0" fontId="15" fillId="9" borderId="44" xfId="0" applyNumberFormat="1" applyFont="1" applyFill="1" applyBorder="1" applyAlignment="1" applyProtection="1">
      <alignment horizontal="center" vertical="top" wrapText="1"/>
    </xf>
    <xf numFmtId="0" fontId="16" fillId="10" borderId="47" xfId="0" applyFont="1" applyFill="1" applyBorder="1" applyAlignment="1" applyProtection="1">
      <alignment horizontal="center" vertical="top" wrapText="1"/>
    </xf>
    <xf numFmtId="0" fontId="16" fillId="10" borderId="2" xfId="0" applyFont="1" applyFill="1" applyBorder="1" applyAlignment="1" applyProtection="1">
      <alignment horizontal="center" vertical="top" wrapText="1"/>
    </xf>
    <xf numFmtId="0" fontId="16" fillId="10" borderId="2" xfId="0" applyFont="1" applyFill="1" applyBorder="1" applyAlignment="1" applyProtection="1">
      <alignment wrapText="1"/>
      <protection locked="0"/>
    </xf>
    <xf numFmtId="0" fontId="16" fillId="10" borderId="39" xfId="0" applyFont="1" applyFill="1" applyBorder="1" applyAlignment="1" applyProtection="1">
      <alignment wrapText="1"/>
      <protection locked="0"/>
    </xf>
    <xf numFmtId="0" fontId="16" fillId="3" borderId="47" xfId="0" applyFont="1" applyFill="1" applyBorder="1" applyAlignment="1" applyProtection="1">
      <alignment horizontal="center" vertical="top" wrapText="1"/>
    </xf>
    <xf numFmtId="0" fontId="16" fillId="3" borderId="2" xfId="0" applyFont="1" applyFill="1" applyBorder="1" applyAlignment="1" applyProtection="1">
      <alignment horizontal="center" vertical="top" wrapText="1"/>
    </xf>
    <xf numFmtId="0" fontId="16" fillId="3" borderId="2" xfId="0" applyFont="1" applyFill="1" applyBorder="1" applyAlignment="1" applyProtection="1">
      <alignment horizontal="center" wrapText="1"/>
      <protection locked="0"/>
    </xf>
    <xf numFmtId="0" fontId="16" fillId="3" borderId="39" xfId="0" applyFont="1" applyFill="1" applyBorder="1" applyAlignment="1" applyProtection="1">
      <alignment horizontal="center" wrapText="1"/>
      <protection locked="0"/>
    </xf>
    <xf numFmtId="0" fontId="16" fillId="10" borderId="34" xfId="0" applyFont="1" applyFill="1" applyBorder="1" applyAlignment="1" applyProtection="1">
      <alignment horizontal="center" vertical="top" wrapText="1"/>
    </xf>
    <xf numFmtId="0" fontId="16" fillId="10" borderId="26" xfId="0" applyFont="1" applyFill="1" applyBorder="1" applyAlignment="1" applyProtection="1">
      <alignment horizontal="center" vertical="top" wrapText="1"/>
    </xf>
    <xf numFmtId="0" fontId="16" fillId="10" borderId="26" xfId="0" applyFont="1" applyFill="1" applyBorder="1" applyAlignment="1" applyProtection="1">
      <alignment horizontal="center" wrapText="1"/>
      <protection locked="0"/>
    </xf>
    <xf numFmtId="0" fontId="16" fillId="10" borderId="35" xfId="0" applyFont="1" applyFill="1" applyBorder="1" applyAlignment="1" applyProtection="1">
      <alignment horizontal="center" wrapText="1"/>
      <protection locked="0"/>
    </xf>
    <xf numFmtId="0" fontId="16" fillId="3" borderId="34" xfId="0" applyFont="1" applyFill="1" applyBorder="1" applyAlignment="1" applyProtection="1">
      <alignment horizontal="center" vertical="top" wrapText="1"/>
    </xf>
    <xf numFmtId="0" fontId="16" fillId="3" borderId="26" xfId="0" applyFont="1" applyFill="1" applyBorder="1" applyAlignment="1" applyProtection="1">
      <alignment horizontal="center" vertical="top" wrapText="1"/>
    </xf>
    <xf numFmtId="0" fontId="16" fillId="3" borderId="26" xfId="0" applyFont="1" applyFill="1" applyBorder="1" applyAlignment="1" applyProtection="1">
      <alignment horizontal="center" vertical="top" wrapText="1"/>
      <protection locked="0"/>
    </xf>
    <xf numFmtId="0" fontId="16" fillId="3" borderId="26" xfId="0" applyFont="1" applyFill="1" applyBorder="1" applyAlignment="1" applyProtection="1">
      <alignment horizontal="center" wrapText="1"/>
      <protection locked="0"/>
    </xf>
    <xf numFmtId="0" fontId="16" fillId="3" borderId="35" xfId="0" applyFont="1" applyFill="1" applyBorder="1" applyAlignment="1" applyProtection="1">
      <alignment horizontal="center" wrapText="1"/>
      <protection locked="0"/>
    </xf>
    <xf numFmtId="0" fontId="16" fillId="10" borderId="26" xfId="0" applyFont="1" applyFill="1" applyBorder="1" applyAlignment="1" applyProtection="1">
      <alignment wrapText="1"/>
      <protection locked="0"/>
    </xf>
    <xf numFmtId="0" fontId="16" fillId="10" borderId="35" xfId="0" applyFont="1" applyFill="1" applyBorder="1" applyAlignment="1" applyProtection="1">
      <alignment wrapText="1"/>
      <protection locked="0"/>
    </xf>
    <xf numFmtId="0" fontId="15" fillId="9" borderId="47" xfId="0" applyNumberFormat="1" applyFont="1" applyFill="1" applyBorder="1" applyAlignment="1" applyProtection="1">
      <alignment horizontal="center" vertical="top" wrapText="1"/>
    </xf>
    <xf numFmtId="0" fontId="15" fillId="9" borderId="46" xfId="0" applyNumberFormat="1" applyFont="1" applyFill="1" applyBorder="1" applyAlignment="1" applyProtection="1">
      <alignment horizontal="center" vertical="top" wrapText="1"/>
    </xf>
    <xf numFmtId="0" fontId="15" fillId="9" borderId="48" xfId="0" applyNumberFormat="1" applyFont="1" applyFill="1" applyBorder="1" applyAlignment="1" applyProtection="1">
      <alignment horizontal="center" vertical="top" wrapText="1"/>
    </xf>
    <xf numFmtId="0" fontId="16" fillId="3" borderId="26" xfId="0" applyFont="1" applyFill="1" applyBorder="1" applyAlignment="1" applyProtection="1">
      <alignment wrapText="1"/>
      <protection locked="0"/>
    </xf>
    <xf numFmtId="0" fontId="16" fillId="3" borderId="35" xfId="0" applyFont="1" applyFill="1" applyBorder="1" applyAlignment="1" applyProtection="1">
      <alignment wrapText="1"/>
      <protection locked="0"/>
    </xf>
    <xf numFmtId="0" fontId="14" fillId="8" borderId="0" xfId="0" applyFont="1" applyFill="1" applyAlignment="1">
      <alignment horizontal="center"/>
    </xf>
    <xf numFmtId="0" fontId="10" fillId="6" borderId="27" xfId="0" applyFont="1" applyFill="1" applyBorder="1" applyAlignment="1">
      <alignment horizontal="center"/>
    </xf>
    <xf numFmtId="0" fontId="6" fillId="6" borderId="37" xfId="0" applyFont="1" applyFill="1" applyBorder="1" applyAlignment="1">
      <alignment horizontal="center"/>
    </xf>
    <xf numFmtId="0" fontId="6" fillId="6" borderId="18" xfId="0" applyFont="1" applyFill="1" applyBorder="1" applyAlignment="1">
      <alignment horizontal="center"/>
    </xf>
  </cellXfs>
  <cellStyles count="1">
    <cellStyle name="Normal" xfId="0" builtinId="0"/>
  </cellStyles>
  <dxfs count="0"/>
  <tableStyles count="0" defaultTableStyle="TableStyleMedium2" defaultPivotStyle="PivotStyleLight16"/>
  <colors>
    <mruColors>
      <color rgb="FF126A2E"/>
      <color rgb="FF5BAA27"/>
      <color rgb="FF2FB1B5"/>
      <color rgb="FF6EC541"/>
      <color rgb="FF8EFB53"/>
      <color rgb="FFA1FB68"/>
      <color rgb="FF73FF90"/>
      <color rgb="FF46CF9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eetMetadata" Target="metadata.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3" Type="http://schemas.openxmlformats.org/officeDocument/2006/relationships/image" Target="../media/image4.emf"/><Relationship Id="rId7" Type="http://schemas.openxmlformats.org/officeDocument/2006/relationships/image" Target="../media/image8.png"/><Relationship Id="rId2" Type="http://schemas.openxmlformats.org/officeDocument/2006/relationships/image" Target="../media/image3.emf"/><Relationship Id="rId1" Type="http://schemas.openxmlformats.org/officeDocument/2006/relationships/image" Target="../media/image2.emf"/><Relationship Id="rId6" Type="http://schemas.openxmlformats.org/officeDocument/2006/relationships/image" Target="../media/image7.png"/><Relationship Id="rId5" Type="http://schemas.openxmlformats.org/officeDocument/2006/relationships/image" Target="../media/image6.emf"/><Relationship Id="rId4"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xdr:twoCellAnchor>
    <xdr:from>
      <xdr:col>1</xdr:col>
      <xdr:colOff>0</xdr:colOff>
      <xdr:row>12</xdr:row>
      <xdr:rowOff>101509</xdr:rowOff>
    </xdr:from>
    <xdr:to>
      <xdr:col>2</xdr:col>
      <xdr:colOff>7230806</xdr:colOff>
      <xdr:row>23</xdr:row>
      <xdr:rowOff>184354</xdr:rowOff>
    </xdr:to>
    <xdr:sp macro="" textlink="">
      <xdr:nvSpPr>
        <xdr:cNvPr id="3" name="TextBox 2">
          <a:extLst>
            <a:ext uri="{FF2B5EF4-FFF2-40B4-BE49-F238E27FC236}">
              <a16:creationId xmlns:a16="http://schemas.microsoft.com/office/drawing/2014/main" id="{CFE6057A-028E-0C43-A56A-56EF51B419F3}"/>
            </a:ext>
          </a:extLst>
        </xdr:cNvPr>
        <xdr:cNvSpPr txBox="1"/>
      </xdr:nvSpPr>
      <xdr:spPr>
        <a:xfrm>
          <a:off x="825500" y="8966109"/>
          <a:ext cx="14101506" cy="2737145"/>
        </a:xfrm>
        <a:prstGeom prst="rect">
          <a:avLst/>
        </a:prstGeom>
        <a:solidFill>
          <a:srgbClr val="5BAA27"/>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400" b="1">
              <a:solidFill>
                <a:schemeClr val="bg1"/>
              </a:solidFill>
            </a:rPr>
            <a:t>Ste</a:t>
          </a:r>
          <a:r>
            <a:rPr lang="en-US" sz="2400" b="1" baseline="0">
              <a:solidFill>
                <a:schemeClr val="bg1"/>
              </a:solidFill>
            </a:rPr>
            <a:t>p 1: Information Gathering</a:t>
          </a:r>
        </a:p>
        <a:p>
          <a:endParaRPr lang="en-US" sz="1400" b="0" baseline="0">
            <a:solidFill>
              <a:schemeClr val="bg1"/>
            </a:solidFill>
          </a:endParaRPr>
        </a:p>
        <a:p>
          <a:r>
            <a:rPr lang="en-US" sz="1400" b="0" i="1">
              <a:solidFill>
                <a:schemeClr val="bg1"/>
              </a:solidFill>
            </a:rPr>
            <a:t>Develop and refine your organization’s mission/vision and understand the majority of your athletes’ needs.</a:t>
          </a:r>
        </a:p>
        <a:p>
          <a:endParaRPr lang="en-US" sz="1400" b="0" i="1">
            <a:solidFill>
              <a:schemeClr val="bg1"/>
            </a:solidFill>
          </a:endParaRPr>
        </a:p>
        <a:p>
          <a:r>
            <a:rPr lang="en-US" sz="1400" b="0">
              <a:solidFill>
                <a:schemeClr val="bg1"/>
              </a:solidFill>
            </a:rPr>
            <a:t>Your vision or mission should make it clear if your program is focused on providing fun, recreation, fitness, or competitive opportunities — or a combination of these. Ask for your athletes’ input and seek to understand why they’re participating. This will help you identify which building blocks you should focus on and, ultimately, prioritize your strategies.</a:t>
          </a:r>
        </a:p>
        <a:p>
          <a:endParaRPr lang="en-US" sz="1400" b="0">
            <a:solidFill>
              <a:schemeClr val="bg1"/>
            </a:solidFill>
          </a:endParaRPr>
        </a:p>
        <a:p>
          <a:r>
            <a:rPr lang="en-US" sz="1400" b="0">
              <a:solidFill>
                <a:schemeClr val="bg1"/>
              </a:solidFill>
            </a:rPr>
            <a:t>Below,</a:t>
          </a:r>
          <a:r>
            <a:rPr lang="en-US" sz="1400" b="0" baseline="0">
              <a:solidFill>
                <a:schemeClr val="bg1"/>
              </a:solidFill>
            </a:rPr>
            <a:t> please elaborate your organizations missions and athletes' needs</a:t>
          </a:r>
          <a:endParaRPr lang="en-US" sz="1400" b="0">
            <a:solidFill>
              <a:schemeClr val="bg1"/>
            </a:solidFill>
          </a:endParaRPr>
        </a:p>
      </xdr:txBody>
    </xdr:sp>
    <xdr:clientData/>
  </xdr:twoCellAnchor>
  <xdr:twoCellAnchor>
    <xdr:from>
      <xdr:col>0</xdr:col>
      <xdr:colOff>801077</xdr:colOff>
      <xdr:row>2</xdr:row>
      <xdr:rowOff>107462</xdr:rowOff>
    </xdr:from>
    <xdr:to>
      <xdr:col>3</xdr:col>
      <xdr:colOff>16934</xdr:colOff>
      <xdr:row>12</xdr:row>
      <xdr:rowOff>9770</xdr:rowOff>
    </xdr:to>
    <xdr:sp macro="" textlink="">
      <xdr:nvSpPr>
        <xdr:cNvPr id="7" name="TextBox 6">
          <a:extLst>
            <a:ext uri="{FF2B5EF4-FFF2-40B4-BE49-F238E27FC236}">
              <a16:creationId xmlns:a16="http://schemas.microsoft.com/office/drawing/2014/main" id="{649F053B-6065-4F6D-89A7-6740E6ADD54F}"/>
            </a:ext>
          </a:extLst>
        </xdr:cNvPr>
        <xdr:cNvSpPr txBox="1"/>
      </xdr:nvSpPr>
      <xdr:spPr>
        <a:xfrm>
          <a:off x="801077" y="784795"/>
          <a:ext cx="10205590" cy="2272975"/>
        </a:xfrm>
        <a:prstGeom prst="rect">
          <a:avLst/>
        </a:prstGeom>
        <a:solidFill>
          <a:srgbClr val="126A2E"/>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solidFill>
                <a:schemeClr val="bg1"/>
              </a:solidFill>
            </a:rPr>
            <a:t>Welcome to the Quality Participation</a:t>
          </a:r>
          <a:r>
            <a:rPr lang="en-US" sz="1600" b="1" baseline="0">
              <a:solidFill>
                <a:schemeClr val="bg1"/>
              </a:solidFill>
            </a:rPr>
            <a:t> Audit Form. </a:t>
          </a:r>
          <a:r>
            <a:rPr lang="en-US" sz="1600" b="0" baseline="0">
              <a:solidFill>
                <a:schemeClr val="bg1"/>
              </a:solidFill>
            </a:rPr>
            <a:t>This audit form contains a 3-step process. </a:t>
          </a:r>
          <a:r>
            <a:rPr lang="en-US" sz="1600">
              <a:solidFill>
                <a:schemeClr val="bg1"/>
              </a:solidFill>
            </a:rPr>
            <a:t>The tools provided for each step will help you to determine your program priorities, strengths and weaknesses. Following this process will enable you to creat</a:t>
          </a:r>
          <a:r>
            <a:rPr lang="en-US" sz="1600" baseline="0">
              <a:solidFill>
                <a:schemeClr val="bg1"/>
              </a:solidFill>
            </a:rPr>
            <a:t>e</a:t>
          </a:r>
          <a:r>
            <a:rPr lang="en-US" sz="1600">
              <a:solidFill>
                <a:schemeClr val="bg1"/>
              </a:solidFill>
            </a:rPr>
            <a:t> a plan to optimize quality participation within your program. </a:t>
          </a:r>
        </a:p>
        <a:p>
          <a:endParaRPr lang="en-US" sz="1600">
            <a:solidFill>
              <a:schemeClr val="bg1"/>
            </a:solidFill>
          </a:endParaRPr>
        </a:p>
        <a:p>
          <a:r>
            <a:rPr lang="en-US" sz="1600" b="1">
              <a:solidFill>
                <a:schemeClr val="bg1"/>
              </a:solidFill>
            </a:rPr>
            <a:t>You</a:t>
          </a:r>
          <a:r>
            <a:rPr lang="en-US" sz="1600" b="1" baseline="0">
              <a:solidFill>
                <a:schemeClr val="bg1"/>
              </a:solidFill>
            </a:rPr>
            <a:t> can navigate throughout each of the three steps by clicking on the tabs at the bottom of this spreadsheet. Your responses from each step will be saved and transfered to the following steps of the audit form.</a:t>
          </a:r>
          <a:r>
            <a:rPr lang="en-US" sz="1600" baseline="0">
              <a:solidFill>
                <a:schemeClr val="bg1"/>
              </a:solidFill>
            </a:rPr>
            <a:t> Instructions are provided at the beginning of each step. Please answer each question to the best of your ability.   </a:t>
          </a:r>
          <a:endParaRPr lang="en-US" sz="1600">
            <a:solidFill>
              <a:schemeClr val="bg1"/>
            </a:solidFill>
          </a:endParaRPr>
        </a:p>
      </xdr:txBody>
    </xdr:sp>
    <xdr:clientData/>
  </xdr:twoCellAnchor>
  <xdr:twoCellAnchor editAs="oneCell">
    <xdr:from>
      <xdr:col>3</xdr:col>
      <xdr:colOff>50801</xdr:colOff>
      <xdr:row>20</xdr:row>
      <xdr:rowOff>220134</xdr:rowOff>
    </xdr:from>
    <xdr:to>
      <xdr:col>18</xdr:col>
      <xdr:colOff>54660</xdr:colOff>
      <xdr:row>36</xdr:row>
      <xdr:rowOff>165947</xdr:rowOff>
    </xdr:to>
    <xdr:pic>
      <xdr:nvPicPr>
        <xdr:cNvPr id="2" name="Picture 1">
          <a:extLst>
            <a:ext uri="{FF2B5EF4-FFF2-40B4-BE49-F238E27FC236}">
              <a16:creationId xmlns:a16="http://schemas.microsoft.com/office/drawing/2014/main" id="{46BFCE79-63E0-5547-BB7F-57B0D0438453}"/>
            </a:ext>
          </a:extLst>
        </xdr:cNvPr>
        <xdr:cNvPicPr>
          <a:picLocks noChangeAspect="1"/>
        </xdr:cNvPicPr>
      </xdr:nvPicPr>
      <xdr:blipFill rotWithShape="1">
        <a:blip xmlns:r="http://schemas.openxmlformats.org/officeDocument/2006/relationships" r:embed="rId1"/>
        <a:srcRect l="7873"/>
        <a:stretch/>
      </xdr:blipFill>
      <xdr:spPr>
        <a:xfrm>
          <a:off x="11040534" y="5164667"/>
          <a:ext cx="12280526" cy="749808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790343</xdr:colOff>
      <xdr:row>0</xdr:row>
      <xdr:rowOff>191051</xdr:rowOff>
    </xdr:from>
    <xdr:to>
      <xdr:col>4</xdr:col>
      <xdr:colOff>0</xdr:colOff>
      <xdr:row>10</xdr:row>
      <xdr:rowOff>2850444</xdr:rowOff>
    </xdr:to>
    <xdr:sp macro="" textlink="">
      <xdr:nvSpPr>
        <xdr:cNvPr id="2" name="TextBox 1">
          <a:extLst>
            <a:ext uri="{FF2B5EF4-FFF2-40B4-BE49-F238E27FC236}">
              <a16:creationId xmlns:a16="http://schemas.microsoft.com/office/drawing/2014/main" id="{B093F779-AB30-3A48-A842-74FD63DF7A16}"/>
            </a:ext>
          </a:extLst>
        </xdr:cNvPr>
        <xdr:cNvSpPr txBox="1"/>
      </xdr:nvSpPr>
      <xdr:spPr>
        <a:xfrm>
          <a:off x="790343" y="191051"/>
          <a:ext cx="8607657" cy="5058282"/>
        </a:xfrm>
        <a:prstGeom prst="rect">
          <a:avLst/>
        </a:prstGeom>
        <a:solidFill>
          <a:srgbClr val="2FB1B5"/>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r>
            <a:rPr lang="en-US" sz="2400" b="1">
              <a:solidFill>
                <a:schemeClr val="bg1"/>
              </a:solidFill>
            </a:rPr>
            <a:t>Step 2: Quality Participation Checklist</a:t>
          </a:r>
        </a:p>
        <a:p>
          <a:endParaRPr lang="en-US" sz="1400" b="1">
            <a:solidFill>
              <a:schemeClr val="bg1"/>
            </a:solidFill>
          </a:endParaRPr>
        </a:p>
        <a:p>
          <a:r>
            <a:rPr lang="en-US" sz="1800" b="0">
              <a:solidFill>
                <a:schemeClr val="bg1"/>
              </a:solidFill>
            </a:rPr>
            <a:t>The Quality Participation Checklist is designed to help program builders identify:</a:t>
          </a:r>
        </a:p>
        <a:p>
          <a:r>
            <a:rPr lang="en-US" sz="1800" b="0">
              <a:solidFill>
                <a:schemeClr val="bg1"/>
              </a:solidFill>
            </a:rPr>
            <a:t>	</a:t>
          </a:r>
          <a:r>
            <a:rPr lang="en-US" sz="1800" b="0" i="1">
              <a:solidFill>
                <a:schemeClr val="bg1"/>
              </a:solidFill>
            </a:rPr>
            <a:t> i) </a:t>
          </a:r>
          <a:r>
            <a:rPr lang="en-US" sz="1800" b="0">
              <a:solidFill>
                <a:schemeClr val="bg1"/>
              </a:solidFill>
            </a:rPr>
            <a:t>strategies to</a:t>
          </a:r>
          <a:r>
            <a:rPr lang="en-US" sz="1800" b="0" baseline="0">
              <a:solidFill>
                <a:schemeClr val="bg1"/>
              </a:solidFill>
            </a:rPr>
            <a:t> </a:t>
          </a:r>
          <a:r>
            <a:rPr lang="en-US" sz="1800" b="0">
              <a:solidFill>
                <a:schemeClr val="bg1"/>
              </a:solidFill>
            </a:rPr>
            <a:t>strengthen the foundational support in their program’s physical, 	program, and social</a:t>
          </a:r>
          <a:r>
            <a:rPr lang="en-US" sz="1800" b="0" baseline="0">
              <a:solidFill>
                <a:schemeClr val="bg1"/>
              </a:solidFill>
            </a:rPr>
            <a:t> </a:t>
          </a:r>
          <a:r>
            <a:rPr lang="en-US" sz="1800" b="0">
              <a:solidFill>
                <a:schemeClr val="bg1"/>
              </a:solidFill>
            </a:rPr>
            <a:t>environments,</a:t>
          </a:r>
          <a:r>
            <a:rPr lang="en-US" sz="1800" b="0" baseline="0">
              <a:solidFill>
                <a:schemeClr val="bg1"/>
              </a:solidFill>
            </a:rPr>
            <a:t> and</a:t>
          </a:r>
        </a:p>
        <a:p>
          <a:r>
            <a:rPr lang="en-US" sz="1800" b="0" baseline="0">
              <a:solidFill>
                <a:schemeClr val="bg1"/>
              </a:solidFill>
            </a:rPr>
            <a:t>	</a:t>
          </a:r>
          <a:r>
            <a:rPr lang="en-US" sz="1800" b="0" i="1">
              <a:solidFill>
                <a:schemeClr val="bg1"/>
              </a:solidFill>
            </a:rPr>
            <a:t> ii) </a:t>
          </a:r>
          <a:r>
            <a:rPr lang="en-US" sz="1800" b="0">
              <a:solidFill>
                <a:schemeClr val="bg1"/>
              </a:solidFill>
            </a:rPr>
            <a:t>the key building blocks (belonging, autonomy, mastery, challenge, 	engagement, and meaning) that are</a:t>
          </a:r>
          <a:r>
            <a:rPr lang="en-US" sz="1800" b="0" baseline="0">
              <a:solidFill>
                <a:schemeClr val="bg1"/>
              </a:solidFill>
            </a:rPr>
            <a:t> </a:t>
          </a:r>
          <a:r>
            <a:rPr lang="en-US" sz="1800" b="0">
              <a:solidFill>
                <a:schemeClr val="bg1"/>
              </a:solidFill>
            </a:rPr>
            <a:t>most</a:t>
          </a:r>
          <a:r>
            <a:rPr lang="en-US" sz="1800" b="0" baseline="0">
              <a:solidFill>
                <a:schemeClr val="bg1"/>
              </a:solidFill>
            </a:rPr>
            <a:t> </a:t>
          </a:r>
          <a:r>
            <a:rPr lang="en-US" sz="1800" b="0">
              <a:solidFill>
                <a:schemeClr val="bg1"/>
              </a:solidFill>
            </a:rPr>
            <a:t>important to layer on top of the 	foundation in order to improve quality experience and paricipation for athletes.</a:t>
          </a:r>
        </a:p>
        <a:p>
          <a:endParaRPr lang="en-US" sz="1800" b="1">
            <a:solidFill>
              <a:schemeClr val="bg1"/>
            </a:solidFill>
          </a:endParaRPr>
        </a:p>
        <a:p>
          <a:r>
            <a:rPr lang="en-US" sz="1800" b="1">
              <a:solidFill>
                <a:schemeClr val="bg1"/>
              </a:solidFill>
            </a:rPr>
            <a:t>Instructions</a:t>
          </a:r>
          <a:r>
            <a:rPr lang="en-US" sz="1800" b="1" baseline="0">
              <a:solidFill>
                <a:schemeClr val="bg1"/>
              </a:solidFill>
            </a:rPr>
            <a:t> for completing the checklist</a:t>
          </a:r>
          <a:r>
            <a:rPr lang="en-US" sz="1800" b="1" cap="none" baseline="0">
              <a:solidFill>
                <a:schemeClr val="bg1"/>
              </a:solidFill>
            </a:rPr>
            <a:t>:</a:t>
          </a:r>
        </a:p>
        <a:p>
          <a:r>
            <a:rPr lang="en-US" sz="1800" cap="none" baseline="0">
              <a:solidFill>
                <a:schemeClr val="bg1"/>
              </a:solidFill>
            </a:rPr>
            <a:t> In the "Ratings" box, rate how well your organization, rate how well your organization is </a:t>
          </a:r>
          <a:r>
            <a:rPr lang="en-US" sz="1800" b="1" cap="none" baseline="0">
              <a:solidFill>
                <a:schemeClr val="bg1"/>
              </a:solidFill>
            </a:rPr>
            <a:t>currently</a:t>
          </a:r>
          <a:r>
            <a:rPr lang="en-US" sz="1800" b="0" cap="none" baseline="0">
              <a:solidFill>
                <a:schemeClr val="bg1"/>
              </a:solidFill>
            </a:rPr>
            <a:t> implementing each of the strategies on a scale of 0-2.</a:t>
          </a:r>
        </a:p>
        <a:p>
          <a:r>
            <a:rPr lang="en-US" sz="1800" b="0" cap="none" baseline="0">
              <a:solidFill>
                <a:schemeClr val="bg1"/>
              </a:solidFill>
            </a:rPr>
            <a:t>	0 = Strategy not targeted</a:t>
          </a:r>
        </a:p>
        <a:p>
          <a:r>
            <a:rPr lang="en-US" sz="1800" b="0" cap="none" baseline="0">
              <a:solidFill>
                <a:schemeClr val="bg1"/>
              </a:solidFill>
            </a:rPr>
            <a:t>	1= Strategy partially targeted</a:t>
          </a:r>
        </a:p>
        <a:p>
          <a:r>
            <a:rPr lang="en-US" sz="1800" b="0" cap="none" baseline="0">
              <a:solidFill>
                <a:schemeClr val="bg1"/>
              </a:solidFill>
            </a:rPr>
            <a:t>	2 = Strategy comprehensively targeted.</a:t>
          </a:r>
        </a:p>
        <a:p>
          <a:r>
            <a:rPr lang="en-US" sz="1800" b="0" cap="none" baseline="0">
              <a:solidFill>
                <a:schemeClr val="bg1"/>
              </a:solidFill>
            </a:rPr>
            <a:t>	N/A = Strategy is not relevant or applicable to programming through your 	organization</a:t>
          </a:r>
        </a:p>
        <a:p>
          <a:r>
            <a:rPr lang="en-US" sz="1100" cap="none" baseline="0"/>
            <a:t> </a:t>
          </a:r>
          <a:endParaRPr lang="en-US" sz="1100" baseline="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8</xdr:row>
      <xdr:rowOff>249904</xdr:rowOff>
    </xdr:from>
    <xdr:to>
      <xdr:col>11</xdr:col>
      <xdr:colOff>373978</xdr:colOff>
      <xdr:row>36</xdr:row>
      <xdr:rowOff>259035</xdr:rowOff>
    </xdr:to>
    <xdr:grpSp>
      <xdr:nvGrpSpPr>
        <xdr:cNvPr id="2" name="Group 1">
          <a:extLst>
            <a:ext uri="{FF2B5EF4-FFF2-40B4-BE49-F238E27FC236}">
              <a16:creationId xmlns:a16="http://schemas.microsoft.com/office/drawing/2014/main" id="{5C388EE9-A690-4851-A2E2-7AB67B77E343}"/>
            </a:ext>
          </a:extLst>
        </xdr:cNvPr>
        <xdr:cNvGrpSpPr/>
      </xdr:nvGrpSpPr>
      <xdr:grpSpPr>
        <a:xfrm>
          <a:off x="0" y="8729022"/>
          <a:ext cx="15371184" cy="7479719"/>
          <a:chOff x="1632580" y="150272"/>
          <a:chExt cx="30262226" cy="7533881"/>
        </a:xfrm>
      </xdr:grpSpPr>
      <xdr:sp macro="" textlink="">
        <xdr:nvSpPr>
          <xdr:cNvPr id="3" name="Rectangle 2">
            <a:extLst>
              <a:ext uri="{FF2B5EF4-FFF2-40B4-BE49-F238E27FC236}">
                <a16:creationId xmlns:a16="http://schemas.microsoft.com/office/drawing/2014/main" id="{93B53E9D-60BC-4455-B66D-FA5E65ECA208}"/>
              </a:ext>
            </a:extLst>
          </xdr:cNvPr>
          <xdr:cNvSpPr/>
        </xdr:nvSpPr>
        <xdr:spPr>
          <a:xfrm>
            <a:off x="1632580" y="150272"/>
            <a:ext cx="30262226" cy="7533881"/>
          </a:xfrm>
          <a:prstGeom prst="rect">
            <a:avLst/>
          </a:prstGeom>
          <a:ln w="9525" cap="flat" cmpd="sng" algn="ctr">
            <a:noFill/>
            <a:prstDash val="solid"/>
            <a:round/>
            <a:headEnd type="none" w="med" len="med"/>
            <a:tailEnd type="none" w="med" len="med"/>
          </a:ln>
        </xdr:spPr>
      </xdr:sp>
      <xdr:sp macro="" textlink="">
        <xdr:nvSpPr>
          <xdr:cNvPr id="4" name="Freeform: Shape 3">
            <a:extLst>
              <a:ext uri="{FF2B5EF4-FFF2-40B4-BE49-F238E27FC236}">
                <a16:creationId xmlns:a16="http://schemas.microsoft.com/office/drawing/2014/main" id="{2C5D330B-0E20-4310-AFDE-A9CD7CFBF7A5}"/>
              </a:ext>
            </a:extLst>
          </xdr:cNvPr>
          <xdr:cNvSpPr/>
        </xdr:nvSpPr>
        <xdr:spPr>
          <a:xfrm>
            <a:off x="10038174" y="4079117"/>
            <a:ext cx="9970557" cy="2973516"/>
          </a:xfrm>
          <a:custGeom>
            <a:avLst/>
            <a:gdLst>
              <a:gd name="connsiteX0" fmla="*/ 0 w 4920948"/>
              <a:gd name="connsiteY0" fmla="*/ 495596 h 2973516"/>
              <a:gd name="connsiteX1" fmla="*/ 495596 w 4920948"/>
              <a:gd name="connsiteY1" fmla="*/ 0 h 2973516"/>
              <a:gd name="connsiteX2" fmla="*/ 4425352 w 4920948"/>
              <a:gd name="connsiteY2" fmla="*/ 0 h 2973516"/>
              <a:gd name="connsiteX3" fmla="*/ 4920948 w 4920948"/>
              <a:gd name="connsiteY3" fmla="*/ 495596 h 2973516"/>
              <a:gd name="connsiteX4" fmla="*/ 4920948 w 4920948"/>
              <a:gd name="connsiteY4" fmla="*/ 2477920 h 2973516"/>
              <a:gd name="connsiteX5" fmla="*/ 4425352 w 4920948"/>
              <a:gd name="connsiteY5" fmla="*/ 2973516 h 2973516"/>
              <a:gd name="connsiteX6" fmla="*/ 495596 w 4920948"/>
              <a:gd name="connsiteY6" fmla="*/ 2973516 h 2973516"/>
              <a:gd name="connsiteX7" fmla="*/ 0 w 4920948"/>
              <a:gd name="connsiteY7" fmla="*/ 2477920 h 2973516"/>
              <a:gd name="connsiteX8" fmla="*/ 0 w 4920948"/>
              <a:gd name="connsiteY8" fmla="*/ 495596 h 297351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4920948" h="2973516">
                <a:moveTo>
                  <a:pt x="0" y="495596"/>
                </a:moveTo>
                <a:cubicBezTo>
                  <a:pt x="0" y="221886"/>
                  <a:pt x="221886" y="0"/>
                  <a:pt x="495596" y="0"/>
                </a:cubicBezTo>
                <a:lnTo>
                  <a:pt x="4425352" y="0"/>
                </a:lnTo>
                <a:cubicBezTo>
                  <a:pt x="4699062" y="0"/>
                  <a:pt x="4920948" y="221886"/>
                  <a:pt x="4920948" y="495596"/>
                </a:cubicBezTo>
                <a:lnTo>
                  <a:pt x="4920948" y="2477920"/>
                </a:lnTo>
                <a:cubicBezTo>
                  <a:pt x="4920948" y="2751630"/>
                  <a:pt x="4699062" y="2973516"/>
                  <a:pt x="4425352" y="2973516"/>
                </a:cubicBezTo>
                <a:lnTo>
                  <a:pt x="495596" y="2973516"/>
                </a:lnTo>
                <a:cubicBezTo>
                  <a:pt x="221886" y="2973516"/>
                  <a:pt x="0" y="2751630"/>
                  <a:pt x="0" y="2477920"/>
                </a:cubicBezTo>
                <a:lnTo>
                  <a:pt x="0" y="495596"/>
                </a:lnTo>
                <a:close/>
              </a:path>
            </a:pathLst>
          </a:custGeom>
          <a:solidFill>
            <a:srgbClr val="25ADBF">
              <a:alpha val="9000"/>
            </a:srgbClr>
          </a:solidFill>
          <a:ln w="76200">
            <a:solidFill>
              <a:srgbClr val="25ADBF"/>
            </a:solidFill>
          </a:ln>
        </xdr:spPr>
        <xdr:style>
          <a:lnRef idx="2">
            <a:scrgbClr r="0" g="0" b="0"/>
          </a:lnRef>
          <a:fillRef idx="1">
            <a:scrgbClr r="0" g="0" b="0"/>
          </a:fillRef>
          <a:effectRef idx="0">
            <a:schemeClr val="accent1">
              <a:hueOff val="0"/>
              <a:satOff val="0"/>
              <a:lumOff val="0"/>
              <a:alphaOff val="0"/>
            </a:schemeClr>
          </a:effectRef>
          <a:fontRef idx="minor">
            <a:schemeClr val="lt1"/>
          </a:fontRef>
        </xdr:style>
        <xdr:txBody>
          <a:bodyPr spcFirstLastPara="0" vert="horz" wrap="square" lIns="186430" tIns="186430" rIns="186430" bIns="186430" numCol="1" spcCol="1270" anchor="ctr" anchorCtr="0">
            <a:noAutofit/>
          </a:bodyPr>
          <a:lstStyle/>
          <a:p>
            <a:pPr marL="0" lvl="0" indent="0" algn="ctr" defTabSz="2889250">
              <a:lnSpc>
                <a:spcPct val="90000"/>
              </a:lnSpc>
              <a:spcBef>
                <a:spcPct val="0"/>
              </a:spcBef>
              <a:spcAft>
                <a:spcPct val="35000"/>
              </a:spcAft>
              <a:buNone/>
            </a:pPr>
            <a:r>
              <a:rPr lang="en-CA" sz="6500" kern="1200"/>
              <a:t> </a:t>
            </a:r>
          </a:p>
        </xdr:txBody>
      </xdr:sp>
      <xdr:sp macro="" textlink="">
        <xdr:nvSpPr>
          <xdr:cNvPr id="5" name="Arrow: Bent 4">
            <a:extLst>
              <a:ext uri="{FF2B5EF4-FFF2-40B4-BE49-F238E27FC236}">
                <a16:creationId xmlns:a16="http://schemas.microsoft.com/office/drawing/2014/main" id="{6AFC34F6-0F7F-4382-9CE9-F89C8DED2624}"/>
              </a:ext>
            </a:extLst>
          </xdr:cNvPr>
          <xdr:cNvSpPr/>
        </xdr:nvSpPr>
        <xdr:spPr>
          <a:xfrm rot="5400000">
            <a:off x="10966995" y="1538663"/>
            <a:ext cx="2236682" cy="2219888"/>
          </a:xfrm>
          <a:prstGeom prst="bentArrow">
            <a:avLst>
              <a:gd name="adj1" fmla="val 31800"/>
              <a:gd name="adj2" fmla="val 28400"/>
              <a:gd name="adj3" fmla="val 25000"/>
              <a:gd name="adj4" fmla="val 43750"/>
            </a:avLst>
          </a:prstGeom>
          <a:solidFill>
            <a:schemeClr val="accent3">
              <a:lumMod val="60000"/>
              <a:lumOff val="40000"/>
            </a:schemeClr>
          </a:solidFill>
          <a:ln>
            <a:solidFill>
              <a:schemeClr val="accent3">
                <a:lumMod val="75000"/>
              </a:schemeClr>
            </a:solidFill>
          </a:ln>
        </xdr:spPr>
        <xdr:style>
          <a:lnRef idx="0">
            <a:scrgbClr r="0" g="0" b="0"/>
          </a:lnRef>
          <a:fillRef idx="1">
            <a:scrgbClr r="0" g="0" b="0"/>
          </a:fillRef>
          <a:effectRef idx="0">
            <a:schemeClr val="accent1">
              <a:tint val="60000"/>
              <a:hueOff val="0"/>
              <a:satOff val="0"/>
              <a:lumOff val="0"/>
              <a:alphaOff val="0"/>
            </a:schemeClr>
          </a:effectRef>
          <a:fontRef idx="minor">
            <a:schemeClr val="lt1"/>
          </a:fontRef>
        </xdr:style>
      </xdr:sp>
      <xdr:sp macro="" textlink="">
        <xdr:nvSpPr>
          <xdr:cNvPr id="6" name="Freeform: Shape 5">
            <a:extLst>
              <a:ext uri="{FF2B5EF4-FFF2-40B4-BE49-F238E27FC236}">
                <a16:creationId xmlns:a16="http://schemas.microsoft.com/office/drawing/2014/main" id="{36B123B6-1741-4165-9789-90D57F7DD72E}"/>
              </a:ext>
            </a:extLst>
          </xdr:cNvPr>
          <xdr:cNvSpPr/>
        </xdr:nvSpPr>
        <xdr:spPr>
          <a:xfrm>
            <a:off x="3880992" y="430451"/>
            <a:ext cx="6805037" cy="2936260"/>
          </a:xfrm>
          <a:custGeom>
            <a:avLst/>
            <a:gdLst>
              <a:gd name="connsiteX0" fmla="*/ 0 w 3623269"/>
              <a:gd name="connsiteY0" fmla="*/ 293626 h 2936260"/>
              <a:gd name="connsiteX1" fmla="*/ 293626 w 3623269"/>
              <a:gd name="connsiteY1" fmla="*/ 0 h 2936260"/>
              <a:gd name="connsiteX2" fmla="*/ 3329643 w 3623269"/>
              <a:gd name="connsiteY2" fmla="*/ 0 h 2936260"/>
              <a:gd name="connsiteX3" fmla="*/ 3623269 w 3623269"/>
              <a:gd name="connsiteY3" fmla="*/ 293626 h 2936260"/>
              <a:gd name="connsiteX4" fmla="*/ 3623269 w 3623269"/>
              <a:gd name="connsiteY4" fmla="*/ 2642634 h 2936260"/>
              <a:gd name="connsiteX5" fmla="*/ 3329643 w 3623269"/>
              <a:gd name="connsiteY5" fmla="*/ 2936260 h 2936260"/>
              <a:gd name="connsiteX6" fmla="*/ 293626 w 3623269"/>
              <a:gd name="connsiteY6" fmla="*/ 2936260 h 2936260"/>
              <a:gd name="connsiteX7" fmla="*/ 0 w 3623269"/>
              <a:gd name="connsiteY7" fmla="*/ 2642634 h 2936260"/>
              <a:gd name="connsiteX8" fmla="*/ 0 w 3623269"/>
              <a:gd name="connsiteY8" fmla="*/ 293626 h 293626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3623269" h="2936260">
                <a:moveTo>
                  <a:pt x="0" y="293626"/>
                </a:moveTo>
                <a:cubicBezTo>
                  <a:pt x="0" y="131461"/>
                  <a:pt x="131461" y="0"/>
                  <a:pt x="293626" y="0"/>
                </a:cubicBezTo>
                <a:lnTo>
                  <a:pt x="3329643" y="0"/>
                </a:lnTo>
                <a:cubicBezTo>
                  <a:pt x="3491808" y="0"/>
                  <a:pt x="3623269" y="131461"/>
                  <a:pt x="3623269" y="293626"/>
                </a:cubicBezTo>
                <a:lnTo>
                  <a:pt x="3623269" y="2642634"/>
                </a:lnTo>
                <a:cubicBezTo>
                  <a:pt x="3623269" y="2804799"/>
                  <a:pt x="3491808" y="2936260"/>
                  <a:pt x="3329643" y="2936260"/>
                </a:cubicBezTo>
                <a:lnTo>
                  <a:pt x="293626" y="2936260"/>
                </a:lnTo>
                <a:cubicBezTo>
                  <a:pt x="131461" y="2936260"/>
                  <a:pt x="0" y="2804799"/>
                  <a:pt x="0" y="2642634"/>
                </a:cubicBezTo>
                <a:lnTo>
                  <a:pt x="0" y="293626"/>
                </a:lnTo>
                <a:close/>
              </a:path>
            </a:pathLst>
          </a:custGeom>
          <a:solidFill>
            <a:schemeClr val="accent5">
              <a:lumMod val="75000"/>
              <a:alpha val="9000"/>
            </a:schemeClr>
          </a:solidFill>
          <a:ln w="76200">
            <a:solidFill>
              <a:schemeClr val="accent1">
                <a:lumMod val="75000"/>
              </a:schemeClr>
            </a:solidFill>
          </a:ln>
        </xdr:spPr>
        <xdr:style>
          <a:lnRef idx="2">
            <a:scrgbClr r="0" g="0" b="0"/>
          </a:lnRef>
          <a:fillRef idx="1">
            <a:scrgbClr r="0" g="0" b="0"/>
          </a:fillRef>
          <a:effectRef idx="0">
            <a:schemeClr val="accent1">
              <a:hueOff val="0"/>
              <a:satOff val="0"/>
              <a:lumOff val="0"/>
              <a:alphaOff val="0"/>
            </a:schemeClr>
          </a:effectRef>
          <a:fontRef idx="minor">
            <a:schemeClr val="lt1"/>
          </a:fontRef>
        </xdr:style>
        <xdr:txBody>
          <a:bodyPr spcFirstLastPara="0" vert="horz" wrap="square" lIns="209825" tIns="209825" rIns="209825" bIns="209825" numCol="1" spcCol="1270" anchor="ctr" anchorCtr="0">
            <a:noAutofit/>
          </a:bodyPr>
          <a:lstStyle/>
          <a:p>
            <a:pPr marL="0" lvl="0" indent="0" algn="ctr" defTabSz="2889250">
              <a:lnSpc>
                <a:spcPct val="90000"/>
              </a:lnSpc>
              <a:spcBef>
                <a:spcPct val="0"/>
              </a:spcBef>
              <a:spcAft>
                <a:spcPct val="35000"/>
              </a:spcAft>
              <a:buNone/>
            </a:pPr>
            <a:r>
              <a:rPr lang="en-CA" sz="6500" kern="1200"/>
              <a:t> </a:t>
            </a:r>
          </a:p>
        </xdr:txBody>
      </xdr:sp>
      <xdr:sp macro="" textlink="">
        <xdr:nvSpPr>
          <xdr:cNvPr id="7" name="Arrow: Bent 6">
            <a:extLst>
              <a:ext uri="{FF2B5EF4-FFF2-40B4-BE49-F238E27FC236}">
                <a16:creationId xmlns:a16="http://schemas.microsoft.com/office/drawing/2014/main" id="{53349B2A-C021-432D-BCAB-5F21AE5C9C97}"/>
              </a:ext>
            </a:extLst>
          </xdr:cNvPr>
          <xdr:cNvSpPr/>
        </xdr:nvSpPr>
        <xdr:spPr>
          <a:xfrm rot="16200000" flipH="1">
            <a:off x="13358579" y="1560216"/>
            <a:ext cx="2223111" cy="2222669"/>
          </a:xfrm>
          <a:prstGeom prst="bentArrow">
            <a:avLst>
              <a:gd name="adj1" fmla="val 33736"/>
              <a:gd name="adj2" fmla="val 28119"/>
              <a:gd name="adj3" fmla="val 25000"/>
              <a:gd name="adj4" fmla="val 43750"/>
            </a:avLst>
          </a:prstGeom>
          <a:solidFill>
            <a:schemeClr val="accent3">
              <a:lumMod val="60000"/>
              <a:lumOff val="40000"/>
            </a:schemeClr>
          </a:solidFill>
          <a:ln>
            <a:solidFill>
              <a:schemeClr val="accent3">
                <a:lumMod val="75000"/>
              </a:schemeClr>
            </a:solidFill>
          </a:ln>
        </xdr:spPr>
        <xdr:style>
          <a:lnRef idx="0">
            <a:schemeClr val="accent1">
              <a:tint val="60000"/>
              <a:hueOff val="0"/>
              <a:satOff val="0"/>
              <a:lumOff val="0"/>
              <a:alphaOff val="0"/>
            </a:schemeClr>
          </a:lnRef>
          <a:fillRef idx="1">
            <a:scrgbClr r="0" g="0" b="0"/>
          </a:fillRef>
          <a:effectRef idx="0">
            <a:schemeClr val="accent1">
              <a:tint val="60000"/>
              <a:hueOff val="0"/>
              <a:satOff val="0"/>
              <a:lumOff val="0"/>
              <a:alphaOff val="0"/>
            </a:schemeClr>
          </a:effectRef>
          <a:fontRef idx="minor">
            <a:schemeClr val="lt1"/>
          </a:fontRef>
        </xdr:style>
      </xdr:sp>
      <xdr:sp macro="" textlink="">
        <xdr:nvSpPr>
          <xdr:cNvPr id="8" name="Freeform: Shape 7">
            <a:extLst>
              <a:ext uri="{FF2B5EF4-FFF2-40B4-BE49-F238E27FC236}">
                <a16:creationId xmlns:a16="http://schemas.microsoft.com/office/drawing/2014/main" id="{30CCCF74-0A73-42E2-80D2-8C833DAA5F0D}"/>
              </a:ext>
            </a:extLst>
          </xdr:cNvPr>
          <xdr:cNvSpPr/>
        </xdr:nvSpPr>
        <xdr:spPr>
          <a:xfrm>
            <a:off x="15736999" y="432152"/>
            <a:ext cx="8695577" cy="2986168"/>
          </a:xfrm>
          <a:custGeom>
            <a:avLst/>
            <a:gdLst>
              <a:gd name="connsiteX0" fmla="*/ 0 w 4329118"/>
              <a:gd name="connsiteY0" fmla="*/ 289139 h 2891394"/>
              <a:gd name="connsiteX1" fmla="*/ 289139 w 4329118"/>
              <a:gd name="connsiteY1" fmla="*/ 0 h 2891394"/>
              <a:gd name="connsiteX2" fmla="*/ 4039979 w 4329118"/>
              <a:gd name="connsiteY2" fmla="*/ 0 h 2891394"/>
              <a:gd name="connsiteX3" fmla="*/ 4329118 w 4329118"/>
              <a:gd name="connsiteY3" fmla="*/ 289139 h 2891394"/>
              <a:gd name="connsiteX4" fmla="*/ 4329118 w 4329118"/>
              <a:gd name="connsiteY4" fmla="*/ 2602255 h 2891394"/>
              <a:gd name="connsiteX5" fmla="*/ 4039979 w 4329118"/>
              <a:gd name="connsiteY5" fmla="*/ 2891394 h 2891394"/>
              <a:gd name="connsiteX6" fmla="*/ 289139 w 4329118"/>
              <a:gd name="connsiteY6" fmla="*/ 2891394 h 2891394"/>
              <a:gd name="connsiteX7" fmla="*/ 0 w 4329118"/>
              <a:gd name="connsiteY7" fmla="*/ 2602255 h 2891394"/>
              <a:gd name="connsiteX8" fmla="*/ 0 w 4329118"/>
              <a:gd name="connsiteY8" fmla="*/ 289139 h 289139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4329118" h="2891394">
                <a:moveTo>
                  <a:pt x="0" y="289139"/>
                </a:moveTo>
                <a:cubicBezTo>
                  <a:pt x="0" y="129452"/>
                  <a:pt x="129452" y="0"/>
                  <a:pt x="289139" y="0"/>
                </a:cubicBezTo>
                <a:lnTo>
                  <a:pt x="4039979" y="0"/>
                </a:lnTo>
                <a:cubicBezTo>
                  <a:pt x="4199666" y="0"/>
                  <a:pt x="4329118" y="129452"/>
                  <a:pt x="4329118" y="289139"/>
                </a:cubicBezTo>
                <a:lnTo>
                  <a:pt x="4329118" y="2602255"/>
                </a:lnTo>
                <a:cubicBezTo>
                  <a:pt x="4329118" y="2761942"/>
                  <a:pt x="4199666" y="2891394"/>
                  <a:pt x="4039979" y="2891394"/>
                </a:cubicBezTo>
                <a:lnTo>
                  <a:pt x="289139" y="2891394"/>
                </a:lnTo>
                <a:cubicBezTo>
                  <a:pt x="129452" y="2891394"/>
                  <a:pt x="0" y="2761942"/>
                  <a:pt x="0" y="2602255"/>
                </a:cubicBezTo>
                <a:lnTo>
                  <a:pt x="0" y="289139"/>
                </a:lnTo>
                <a:close/>
              </a:path>
            </a:pathLst>
          </a:custGeom>
          <a:solidFill>
            <a:schemeClr val="accent5">
              <a:lumMod val="75000"/>
              <a:alpha val="9000"/>
            </a:schemeClr>
          </a:solidFill>
          <a:ln w="76200">
            <a:solidFill>
              <a:schemeClr val="accent1">
                <a:lumMod val="75000"/>
              </a:schemeClr>
            </a:solidFill>
          </a:ln>
        </xdr:spPr>
        <xdr:style>
          <a:lnRef idx="2">
            <a:scrgbClr r="0" g="0" b="0"/>
          </a:lnRef>
          <a:fillRef idx="1">
            <a:scrgbClr r="0" g="0" b="0"/>
          </a:fillRef>
          <a:effectRef idx="0">
            <a:schemeClr val="accent1">
              <a:hueOff val="0"/>
              <a:satOff val="0"/>
              <a:lumOff val="0"/>
              <a:alphaOff val="0"/>
            </a:schemeClr>
          </a:effectRef>
          <a:fontRef idx="minor">
            <a:schemeClr val="lt1"/>
          </a:fontRef>
        </xdr:style>
        <xdr:txBody>
          <a:bodyPr spcFirstLastPara="0" vert="horz" wrap="square" lIns="208511" tIns="208511" rIns="208511" bIns="208511" numCol="1" spcCol="1270" anchor="ctr" anchorCtr="0">
            <a:noAutofit/>
          </a:bodyPr>
          <a:lstStyle/>
          <a:p>
            <a:pPr marL="0" lvl="0" indent="0" algn="ctr" defTabSz="2889250">
              <a:lnSpc>
                <a:spcPct val="90000"/>
              </a:lnSpc>
              <a:spcBef>
                <a:spcPct val="0"/>
              </a:spcBef>
              <a:spcAft>
                <a:spcPct val="35000"/>
              </a:spcAft>
              <a:buNone/>
            </a:pPr>
            <a:r>
              <a:rPr lang="en-CA" sz="6500" kern="1200"/>
              <a:t> </a:t>
            </a:r>
          </a:p>
        </xdr:txBody>
      </xdr:sp>
    </xdr:grpSp>
    <xdr:clientData/>
  </xdr:twoCellAnchor>
  <xdr:twoCellAnchor>
    <xdr:from>
      <xdr:col>18</xdr:col>
      <xdr:colOff>47625</xdr:colOff>
      <xdr:row>9</xdr:row>
      <xdr:rowOff>206375</xdr:rowOff>
    </xdr:from>
    <xdr:to>
      <xdr:col>21</xdr:col>
      <xdr:colOff>486380</xdr:colOff>
      <xdr:row>20</xdr:row>
      <xdr:rowOff>244327</xdr:rowOff>
    </xdr:to>
    <xdr:grpSp>
      <xdr:nvGrpSpPr>
        <xdr:cNvPr id="9" name="Group 8">
          <a:extLst>
            <a:ext uri="{FF2B5EF4-FFF2-40B4-BE49-F238E27FC236}">
              <a16:creationId xmlns:a16="http://schemas.microsoft.com/office/drawing/2014/main" id="{B5836C56-E387-4168-A8CA-8FFD3BBFE3CA}"/>
            </a:ext>
          </a:extLst>
        </xdr:cNvPr>
        <xdr:cNvGrpSpPr/>
      </xdr:nvGrpSpPr>
      <xdr:grpSpPr>
        <a:xfrm>
          <a:off x="21133360" y="8965640"/>
          <a:ext cx="3501696" cy="3119569"/>
          <a:chOff x="253651" y="16811"/>
          <a:chExt cx="3534380" cy="3181202"/>
        </a:xfrm>
      </xdr:grpSpPr>
      <xdr:sp macro="" textlink="">
        <xdr:nvSpPr>
          <xdr:cNvPr id="10" name="Rectangle: Rounded Corners 9">
            <a:extLst>
              <a:ext uri="{FF2B5EF4-FFF2-40B4-BE49-F238E27FC236}">
                <a16:creationId xmlns:a16="http://schemas.microsoft.com/office/drawing/2014/main" id="{D8937E65-B5CE-470A-85CB-9FCA1EC13C2A}"/>
              </a:ext>
            </a:extLst>
          </xdr:cNvPr>
          <xdr:cNvSpPr/>
        </xdr:nvSpPr>
        <xdr:spPr>
          <a:xfrm>
            <a:off x="253651" y="16811"/>
            <a:ext cx="3534380" cy="3181202"/>
          </a:xfrm>
          <a:prstGeom prst="roundRect">
            <a:avLst/>
          </a:prstGeom>
          <a:solidFill>
            <a:schemeClr val="accent5">
              <a:lumMod val="75000"/>
              <a:alpha val="9000"/>
            </a:schemeClr>
          </a:solidFill>
          <a:ln w="76200">
            <a:solidFill>
              <a:schemeClr val="accent1">
                <a:lumMod val="75000"/>
              </a:schemeClr>
            </a:solidFill>
          </a:ln>
        </xdr:spPr>
        <xdr:style>
          <a:lnRef idx="2">
            <a:scrgbClr r="0" g="0" b="0"/>
          </a:lnRef>
          <a:fillRef idx="1">
            <a:scrgbClr r="0" g="0" b="0"/>
          </a:fillRef>
          <a:effectRef idx="0">
            <a:schemeClr val="accent1">
              <a:hueOff val="0"/>
              <a:satOff val="0"/>
              <a:lumOff val="0"/>
              <a:alphaOff val="0"/>
            </a:schemeClr>
          </a:effectRef>
          <a:fontRef idx="minor">
            <a:schemeClr val="lt1"/>
          </a:fontRef>
        </xdr:style>
      </xdr:sp>
      <xdr:sp macro="" textlink="">
        <xdr:nvSpPr>
          <xdr:cNvPr id="11" name="Rectangle: Rounded Corners 4">
            <a:extLst>
              <a:ext uri="{FF2B5EF4-FFF2-40B4-BE49-F238E27FC236}">
                <a16:creationId xmlns:a16="http://schemas.microsoft.com/office/drawing/2014/main" id="{3502CED0-7CCA-40D5-BAED-04E9A20B0197}"/>
              </a:ext>
            </a:extLst>
          </xdr:cNvPr>
          <xdr:cNvSpPr txBox="1"/>
        </xdr:nvSpPr>
        <xdr:spPr>
          <a:xfrm>
            <a:off x="408944" y="172104"/>
            <a:ext cx="3223794" cy="2870616"/>
          </a:xfrm>
          <a:prstGeom prst="rect">
            <a:avLst/>
          </a:prstGeom>
          <a:ln>
            <a:noFill/>
          </a:ln>
        </xdr:spPr>
        <xdr:style>
          <a:lnRef idx="0">
            <a:scrgbClr r="0" g="0" b="0"/>
          </a:lnRef>
          <a:fillRef idx="0">
            <a:scrgbClr r="0" g="0" b="0"/>
          </a:fillRef>
          <a:effectRef idx="0">
            <a:scrgbClr r="0" g="0" b="0"/>
          </a:effectRef>
          <a:fontRef idx="minor">
            <a:schemeClr val="lt1"/>
          </a:fontRef>
        </xdr:style>
        <xdr:txBody>
          <a:bodyPr spcFirstLastPara="0" vert="horz" wrap="square" lIns="41275" tIns="41275" rIns="41275" bIns="41275" numCol="1" spcCol="1270" anchor="ctr" anchorCtr="0">
            <a:noAutofit/>
          </a:bodyPr>
          <a:lstStyle/>
          <a:p>
            <a:pPr marL="0" lvl="0" indent="0" algn="ctr" defTabSz="2889250">
              <a:lnSpc>
                <a:spcPct val="90000"/>
              </a:lnSpc>
              <a:spcBef>
                <a:spcPct val="0"/>
              </a:spcBef>
              <a:spcAft>
                <a:spcPct val="35000"/>
              </a:spcAft>
              <a:buNone/>
            </a:pPr>
            <a:r>
              <a:rPr lang="en-CA" sz="6500" kern="1200"/>
              <a:t> </a:t>
            </a:r>
          </a:p>
        </xdr:txBody>
      </xdr:sp>
    </xdr:grpSp>
    <xdr:clientData/>
  </xdr:twoCellAnchor>
  <xdr:twoCellAnchor>
    <xdr:from>
      <xdr:col>13</xdr:col>
      <xdr:colOff>344267</xdr:colOff>
      <xdr:row>9</xdr:row>
      <xdr:rowOff>243507</xdr:rowOff>
    </xdr:from>
    <xdr:to>
      <xdr:col>17</xdr:col>
      <xdr:colOff>146655</xdr:colOff>
      <xdr:row>20</xdr:row>
      <xdr:rowOff>289595</xdr:rowOff>
    </xdr:to>
    <xdr:grpSp>
      <xdr:nvGrpSpPr>
        <xdr:cNvPr id="12" name="Group 11">
          <a:extLst>
            <a:ext uri="{FF2B5EF4-FFF2-40B4-BE49-F238E27FC236}">
              <a16:creationId xmlns:a16="http://schemas.microsoft.com/office/drawing/2014/main" id="{F691AD2B-BD53-4CEB-95A9-45C7A598FDF3}"/>
            </a:ext>
          </a:extLst>
        </xdr:cNvPr>
        <xdr:cNvGrpSpPr/>
      </xdr:nvGrpSpPr>
      <xdr:grpSpPr>
        <a:xfrm>
          <a:off x="16648826" y="9002772"/>
          <a:ext cx="3929888" cy="3115005"/>
          <a:chOff x="-187322" y="16811"/>
          <a:chExt cx="3975353" cy="3189223"/>
        </a:xfrm>
      </xdr:grpSpPr>
      <xdr:sp macro="" textlink="">
        <xdr:nvSpPr>
          <xdr:cNvPr id="13" name="Rectangle: Rounded Corners 12">
            <a:extLst>
              <a:ext uri="{FF2B5EF4-FFF2-40B4-BE49-F238E27FC236}">
                <a16:creationId xmlns:a16="http://schemas.microsoft.com/office/drawing/2014/main" id="{BDD89757-79A8-4C72-B342-AC4DC448773C}"/>
              </a:ext>
            </a:extLst>
          </xdr:cNvPr>
          <xdr:cNvSpPr/>
        </xdr:nvSpPr>
        <xdr:spPr>
          <a:xfrm>
            <a:off x="253651" y="16811"/>
            <a:ext cx="3534380" cy="3181202"/>
          </a:xfrm>
          <a:prstGeom prst="roundRect">
            <a:avLst/>
          </a:prstGeom>
          <a:solidFill>
            <a:schemeClr val="accent5">
              <a:lumMod val="75000"/>
              <a:alpha val="9000"/>
            </a:schemeClr>
          </a:solidFill>
          <a:ln w="76200">
            <a:solidFill>
              <a:schemeClr val="accent1">
                <a:lumMod val="75000"/>
              </a:schemeClr>
            </a:solidFill>
          </a:ln>
        </xdr:spPr>
        <xdr:style>
          <a:lnRef idx="2">
            <a:scrgbClr r="0" g="0" b="0"/>
          </a:lnRef>
          <a:fillRef idx="1">
            <a:scrgbClr r="0" g="0" b="0"/>
          </a:fillRef>
          <a:effectRef idx="0">
            <a:schemeClr val="accent1">
              <a:hueOff val="0"/>
              <a:satOff val="0"/>
              <a:lumOff val="0"/>
              <a:alphaOff val="0"/>
            </a:schemeClr>
          </a:effectRef>
          <a:fontRef idx="minor">
            <a:schemeClr val="lt1"/>
          </a:fontRef>
        </xdr:style>
      </xdr:sp>
      <xdr:sp macro="" textlink="">
        <xdr:nvSpPr>
          <xdr:cNvPr id="14" name="Rectangle: Rounded Corners 4">
            <a:extLst>
              <a:ext uri="{FF2B5EF4-FFF2-40B4-BE49-F238E27FC236}">
                <a16:creationId xmlns:a16="http://schemas.microsoft.com/office/drawing/2014/main" id="{1E527A67-DA01-4D01-B152-9473321AD80D}"/>
              </a:ext>
            </a:extLst>
          </xdr:cNvPr>
          <xdr:cNvSpPr txBox="1"/>
        </xdr:nvSpPr>
        <xdr:spPr>
          <a:xfrm>
            <a:off x="-187322" y="335418"/>
            <a:ext cx="3223794" cy="2870616"/>
          </a:xfrm>
          <a:prstGeom prst="rect">
            <a:avLst/>
          </a:prstGeom>
          <a:ln>
            <a:noFill/>
          </a:ln>
        </xdr:spPr>
        <xdr:style>
          <a:lnRef idx="0">
            <a:scrgbClr r="0" g="0" b="0"/>
          </a:lnRef>
          <a:fillRef idx="0">
            <a:scrgbClr r="0" g="0" b="0"/>
          </a:fillRef>
          <a:effectRef idx="0">
            <a:scrgbClr r="0" g="0" b="0"/>
          </a:effectRef>
          <a:fontRef idx="minor">
            <a:schemeClr val="lt1"/>
          </a:fontRef>
        </xdr:style>
        <xdr:txBody>
          <a:bodyPr spcFirstLastPara="0" vert="horz" wrap="square" lIns="41275" tIns="41275" rIns="41275" bIns="41275" numCol="1" spcCol="1270" anchor="ctr" anchorCtr="0">
            <a:noAutofit/>
          </a:bodyPr>
          <a:lstStyle/>
          <a:p>
            <a:pPr marL="0" lvl="0" indent="0" algn="ctr" defTabSz="2889250">
              <a:lnSpc>
                <a:spcPct val="90000"/>
              </a:lnSpc>
              <a:spcBef>
                <a:spcPct val="0"/>
              </a:spcBef>
              <a:spcAft>
                <a:spcPct val="35000"/>
              </a:spcAft>
              <a:buNone/>
            </a:pPr>
            <a:r>
              <a:rPr lang="en-CA" sz="6500" kern="1200"/>
              <a:t> </a:t>
            </a:r>
          </a:p>
        </xdr:txBody>
      </xdr:sp>
    </xdr:grpSp>
    <xdr:clientData/>
  </xdr:twoCellAnchor>
  <xdr:twoCellAnchor>
    <xdr:from>
      <xdr:col>5</xdr:col>
      <xdr:colOff>1671052</xdr:colOff>
      <xdr:row>37</xdr:row>
      <xdr:rowOff>116974</xdr:rowOff>
    </xdr:from>
    <xdr:to>
      <xdr:col>6</xdr:col>
      <xdr:colOff>256486</xdr:colOff>
      <xdr:row>44</xdr:row>
      <xdr:rowOff>170323</xdr:rowOff>
    </xdr:to>
    <xdr:sp macro="" textlink="">
      <xdr:nvSpPr>
        <xdr:cNvPr id="15" name="Arrow: Down 14">
          <a:extLst>
            <a:ext uri="{FF2B5EF4-FFF2-40B4-BE49-F238E27FC236}">
              <a16:creationId xmlns:a16="http://schemas.microsoft.com/office/drawing/2014/main" id="{32606671-8EEE-46BD-A67D-FCAA6D8DA3BD}"/>
            </a:ext>
          </a:extLst>
        </xdr:cNvPr>
        <xdr:cNvSpPr/>
      </xdr:nvSpPr>
      <xdr:spPr>
        <a:xfrm>
          <a:off x="6550526" y="9408027"/>
          <a:ext cx="1225697" cy="1707691"/>
        </a:xfrm>
        <a:prstGeom prst="downArrow">
          <a:avLst/>
        </a:prstGeom>
        <a:solidFill>
          <a:schemeClr val="accent3">
            <a:lumMod val="60000"/>
            <a:lumOff val="40000"/>
          </a:schemeClr>
        </a:solidFill>
        <a:ln>
          <a:solidFill>
            <a:schemeClr val="accent3">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CA"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16934</xdr:colOff>
      <xdr:row>3</xdr:row>
      <xdr:rowOff>84667</xdr:rowOff>
    </xdr:from>
    <xdr:to>
      <xdr:col>14</xdr:col>
      <xdr:colOff>419100</xdr:colOff>
      <xdr:row>7</xdr:row>
      <xdr:rowOff>180203</xdr:rowOff>
    </xdr:to>
    <xdr:sp macro="" textlink="">
      <xdr:nvSpPr>
        <xdr:cNvPr id="8" name="TextBox 7">
          <a:extLst>
            <a:ext uri="{FF2B5EF4-FFF2-40B4-BE49-F238E27FC236}">
              <a16:creationId xmlns:a16="http://schemas.microsoft.com/office/drawing/2014/main" id="{A2AA7040-95D9-A144-B5A1-A5BED38C287D}"/>
            </a:ext>
          </a:extLst>
        </xdr:cNvPr>
        <xdr:cNvSpPr txBox="1"/>
      </xdr:nvSpPr>
      <xdr:spPr>
        <a:xfrm>
          <a:off x="16934" y="745410"/>
          <a:ext cx="11815004" cy="1022293"/>
        </a:xfrm>
        <a:prstGeom prst="rect">
          <a:avLst/>
        </a:prstGeom>
        <a:solidFill>
          <a:schemeClr val="accent1">
            <a:lumMod val="7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chemeClr val="bg1"/>
              </a:solidFill>
            </a:rPr>
            <a:t>Below,</a:t>
          </a:r>
          <a:r>
            <a:rPr lang="en-US" sz="1800" b="1" baseline="0">
              <a:solidFill>
                <a:schemeClr val="bg1"/>
              </a:solidFill>
            </a:rPr>
            <a:t> you will find the Quick Reference Guide for the Building Blocks that will be discussed in the Quality Participation Audit Form. These include foundational strategies for each of the building blocks. Please use these as a resource while completing this form. </a:t>
          </a:r>
          <a:endParaRPr lang="en-US" sz="1800" b="1">
            <a:solidFill>
              <a:schemeClr val="bg1"/>
            </a:solidFill>
          </a:endParaRPr>
        </a:p>
      </xdr:txBody>
    </xdr:sp>
    <xdr:clientData/>
  </xdr:twoCellAnchor>
  <xdr:twoCellAnchor editAs="oneCell">
    <xdr:from>
      <xdr:col>11</xdr:col>
      <xdr:colOff>18144</xdr:colOff>
      <xdr:row>11</xdr:row>
      <xdr:rowOff>0</xdr:rowOff>
    </xdr:from>
    <xdr:to>
      <xdr:col>20</xdr:col>
      <xdr:colOff>0</xdr:colOff>
      <xdr:row>48</xdr:row>
      <xdr:rowOff>108857</xdr:rowOff>
    </xdr:to>
    <xdr:pic>
      <xdr:nvPicPr>
        <xdr:cNvPr id="11" name="Picture 10">
          <a:extLst>
            <a:ext uri="{FF2B5EF4-FFF2-40B4-BE49-F238E27FC236}">
              <a16:creationId xmlns:a16="http://schemas.microsoft.com/office/drawing/2014/main" id="{F5BA548A-F372-4384-8AB0-3924081CF864}"/>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998858" y="2612571"/>
          <a:ext cx="7329713" cy="8835572"/>
        </a:xfrm>
        <a:prstGeom prst="rect">
          <a:avLst/>
        </a:prstGeom>
        <a:noFill/>
        <a:ln>
          <a:solidFill>
            <a:schemeClr val="accent1">
              <a:lumMod val="50000"/>
            </a:schemeClr>
          </a:solidFill>
        </a:ln>
      </xdr:spPr>
    </xdr:pic>
    <xdr:clientData/>
  </xdr:twoCellAnchor>
  <xdr:twoCellAnchor editAs="oneCell">
    <xdr:from>
      <xdr:col>21</xdr:col>
      <xdr:colOff>-1</xdr:colOff>
      <xdr:row>11</xdr:row>
      <xdr:rowOff>36285</xdr:rowOff>
    </xdr:from>
    <xdr:to>
      <xdr:col>29</xdr:col>
      <xdr:colOff>811822</xdr:colOff>
      <xdr:row>46</xdr:row>
      <xdr:rowOff>87586</xdr:rowOff>
    </xdr:to>
    <xdr:pic>
      <xdr:nvPicPr>
        <xdr:cNvPr id="12" name="Picture 11">
          <a:extLst>
            <a:ext uri="{FF2B5EF4-FFF2-40B4-BE49-F238E27FC236}">
              <a16:creationId xmlns:a16="http://schemas.microsoft.com/office/drawing/2014/main" id="{A5A92A1C-CA29-4244-B62B-F278E83A5EB6}"/>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013620" y="2685768"/>
          <a:ext cx="7291551" cy="8481473"/>
        </a:xfrm>
        <a:prstGeom prst="rect">
          <a:avLst/>
        </a:prstGeom>
        <a:noFill/>
        <a:ln>
          <a:solidFill>
            <a:schemeClr val="accent1">
              <a:lumMod val="50000"/>
            </a:schemeClr>
          </a:solidFill>
        </a:ln>
      </xdr:spPr>
    </xdr:pic>
    <xdr:clientData/>
  </xdr:twoCellAnchor>
  <xdr:twoCellAnchor editAs="oneCell">
    <xdr:from>
      <xdr:col>52</xdr:col>
      <xdr:colOff>812209</xdr:colOff>
      <xdr:row>11</xdr:row>
      <xdr:rowOff>0</xdr:rowOff>
    </xdr:from>
    <xdr:to>
      <xdr:col>62</xdr:col>
      <xdr:colOff>752594</xdr:colOff>
      <xdr:row>63</xdr:row>
      <xdr:rowOff>36634</xdr:rowOff>
    </xdr:to>
    <xdr:pic>
      <xdr:nvPicPr>
        <xdr:cNvPr id="14" name="Picture 13">
          <a:extLst>
            <a:ext uri="{FF2B5EF4-FFF2-40B4-BE49-F238E27FC236}">
              <a16:creationId xmlns:a16="http://schemas.microsoft.com/office/drawing/2014/main" id="{E7512BBB-FADF-46BF-84E9-302C0922FE60}"/>
            </a:ext>
          </a:extLst>
        </xdr:cNvPr>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3615913" y="2587037"/>
          <a:ext cx="8171866" cy="12266264"/>
        </a:xfrm>
        <a:prstGeom prst="rect">
          <a:avLst/>
        </a:prstGeom>
        <a:noFill/>
        <a:ln>
          <a:solidFill>
            <a:schemeClr val="accent1">
              <a:lumMod val="50000"/>
            </a:schemeClr>
          </a:solidFill>
        </a:ln>
      </xdr:spPr>
    </xdr:pic>
    <xdr:clientData/>
  </xdr:twoCellAnchor>
  <xdr:twoCellAnchor editAs="oneCell">
    <xdr:from>
      <xdr:col>42</xdr:col>
      <xdr:colOff>23517</xdr:colOff>
      <xdr:row>11</xdr:row>
      <xdr:rowOff>0</xdr:rowOff>
    </xdr:from>
    <xdr:to>
      <xdr:col>51</xdr:col>
      <xdr:colOff>70554</xdr:colOff>
      <xdr:row>24</xdr:row>
      <xdr:rowOff>70556</xdr:rowOff>
    </xdr:to>
    <xdr:pic>
      <xdr:nvPicPr>
        <xdr:cNvPr id="15" name="Picture 14">
          <a:extLst>
            <a:ext uri="{FF2B5EF4-FFF2-40B4-BE49-F238E27FC236}">
              <a16:creationId xmlns:a16="http://schemas.microsoft.com/office/drawing/2014/main" id="{A4CC76A4-0340-4DEE-A6DC-9110FF330595}"/>
            </a:ext>
          </a:extLst>
        </xdr:cNvPr>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4595739" y="2587037"/>
          <a:ext cx="7455371" cy="3127963"/>
        </a:xfrm>
        <a:prstGeom prst="rect">
          <a:avLst/>
        </a:prstGeom>
        <a:noFill/>
        <a:ln>
          <a:solidFill>
            <a:schemeClr val="accent1">
              <a:lumMod val="50000"/>
            </a:schemeClr>
          </a:solidFill>
        </a:ln>
      </xdr:spPr>
    </xdr:pic>
    <xdr:clientData/>
  </xdr:twoCellAnchor>
  <xdr:twoCellAnchor editAs="oneCell">
    <xdr:from>
      <xdr:col>31</xdr:col>
      <xdr:colOff>-1</xdr:colOff>
      <xdr:row>11</xdr:row>
      <xdr:rowOff>-1</xdr:rowOff>
    </xdr:from>
    <xdr:to>
      <xdr:col>41</xdr:col>
      <xdr:colOff>0</xdr:colOff>
      <xdr:row>47</xdr:row>
      <xdr:rowOff>211665</xdr:rowOff>
    </xdr:to>
    <xdr:pic>
      <xdr:nvPicPr>
        <xdr:cNvPr id="16" name="Picture 15">
          <a:extLst>
            <a:ext uri="{FF2B5EF4-FFF2-40B4-BE49-F238E27FC236}">
              <a16:creationId xmlns:a16="http://schemas.microsoft.com/office/drawing/2014/main" id="{EC2A7BD8-F555-4FE4-94FD-76B51BBE5295}"/>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5517592" y="2587036"/>
          <a:ext cx="8231482" cy="8678333"/>
        </a:xfrm>
        <a:prstGeom prst="rect">
          <a:avLst/>
        </a:prstGeom>
        <a:noFill/>
        <a:ln>
          <a:solidFill>
            <a:schemeClr val="accent1">
              <a:lumMod val="50000"/>
            </a:schemeClr>
          </a:solidFill>
        </a:ln>
      </xdr:spPr>
    </xdr:pic>
    <xdr:clientData/>
  </xdr:twoCellAnchor>
  <xdr:twoCellAnchor editAs="oneCell">
    <xdr:from>
      <xdr:col>1</xdr:col>
      <xdr:colOff>0</xdr:colOff>
      <xdr:row>10</xdr:row>
      <xdr:rowOff>274006</xdr:rowOff>
    </xdr:from>
    <xdr:to>
      <xdr:col>10</xdr:col>
      <xdr:colOff>0</xdr:colOff>
      <xdr:row>44</xdr:row>
      <xdr:rowOff>149412</xdr:rowOff>
    </xdr:to>
    <xdr:pic>
      <xdr:nvPicPr>
        <xdr:cNvPr id="2" name="Picture 1">
          <a:extLst>
            <a:ext uri="{FF2B5EF4-FFF2-40B4-BE49-F238E27FC236}">
              <a16:creationId xmlns:a16="http://schemas.microsoft.com/office/drawing/2014/main" id="{25CA8ABD-2FBA-0E49-880E-1952259861F6}"/>
            </a:ext>
          </a:extLst>
        </xdr:cNvPr>
        <xdr:cNvPicPr>
          <a:picLocks noChangeAspect="1"/>
        </xdr:cNvPicPr>
      </xdr:nvPicPr>
      <xdr:blipFill>
        <a:blip xmlns:r="http://schemas.openxmlformats.org/officeDocument/2006/relationships" r:embed="rId6"/>
        <a:stretch>
          <a:fillRect/>
        </a:stretch>
      </xdr:blipFill>
      <xdr:spPr>
        <a:xfrm>
          <a:off x="806824" y="2634712"/>
          <a:ext cx="7261411" cy="8048229"/>
        </a:xfrm>
        <a:prstGeom prst="rect">
          <a:avLst/>
        </a:prstGeom>
      </xdr:spPr>
    </xdr:pic>
    <xdr:clientData/>
  </xdr:twoCellAnchor>
  <xdr:twoCellAnchor editAs="oneCell">
    <xdr:from>
      <xdr:col>0</xdr:col>
      <xdr:colOff>791881</xdr:colOff>
      <xdr:row>44</xdr:row>
      <xdr:rowOff>134470</xdr:rowOff>
    </xdr:from>
    <xdr:to>
      <xdr:col>10</xdr:col>
      <xdr:colOff>35959</xdr:colOff>
      <xdr:row>57</xdr:row>
      <xdr:rowOff>164352</xdr:rowOff>
    </xdr:to>
    <xdr:pic>
      <xdr:nvPicPr>
        <xdr:cNvPr id="3" name="Picture 2">
          <a:extLst>
            <a:ext uri="{FF2B5EF4-FFF2-40B4-BE49-F238E27FC236}">
              <a16:creationId xmlns:a16="http://schemas.microsoft.com/office/drawing/2014/main" id="{57B32235-C3ED-0447-8A4F-C8131BB0EE17}"/>
            </a:ext>
          </a:extLst>
        </xdr:cNvPr>
        <xdr:cNvPicPr>
          <a:picLocks noChangeAspect="1"/>
        </xdr:cNvPicPr>
      </xdr:nvPicPr>
      <xdr:blipFill>
        <a:blip xmlns:r="http://schemas.openxmlformats.org/officeDocument/2006/relationships" r:embed="rId7"/>
        <a:stretch>
          <a:fillRect/>
        </a:stretch>
      </xdr:blipFill>
      <xdr:spPr>
        <a:xfrm>
          <a:off x="791881" y="10667999"/>
          <a:ext cx="7312313" cy="3137647"/>
        </a:xfrm>
        <a:prstGeom prst="rect">
          <a:avLst/>
        </a:prstGeom>
      </xdr:spPr>
    </xdr:pic>
    <xdr:clientData/>
  </xdr:twoCellAnchor>
</xdr:wsDr>
</file>

<file path=xl/theme/theme1.xml><?xml version="1.0" encoding="utf-8"?>
<a:theme xmlns:a="http://schemas.openxmlformats.org/drawingml/2006/main" name="Office Theme">
  <a:themeElements>
    <a:clrScheme name="Blue Green">
      <a:dk1>
        <a:sysClr val="windowText" lastClr="000000"/>
      </a:dk1>
      <a:lt1>
        <a:sysClr val="window" lastClr="FFFFFF"/>
      </a:lt1>
      <a:dk2>
        <a:srgbClr val="373545"/>
      </a:dk2>
      <a:lt2>
        <a:srgbClr val="CEDBE6"/>
      </a:lt2>
      <a:accent1>
        <a:srgbClr val="3494BA"/>
      </a:accent1>
      <a:accent2>
        <a:srgbClr val="58B6C0"/>
      </a:accent2>
      <a:accent3>
        <a:srgbClr val="75BDA7"/>
      </a:accent3>
      <a:accent4>
        <a:srgbClr val="7A8C8E"/>
      </a:accent4>
      <a:accent5>
        <a:srgbClr val="84ACB6"/>
      </a:accent5>
      <a:accent6>
        <a:srgbClr val="2683C6"/>
      </a:accent6>
      <a:hlink>
        <a:srgbClr val="6B9F25"/>
      </a:hlink>
      <a:folHlink>
        <a:srgbClr val="9F6715"/>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U156"/>
  <sheetViews>
    <sheetView tabSelected="1" zoomScale="75" zoomScaleNormal="65" workbookViewId="0">
      <selection activeCell="C2" sqref="C2"/>
    </sheetView>
  </sheetViews>
  <sheetFormatPr baseColWidth="10" defaultColWidth="10.6640625" defaultRowHeight="16" x14ac:dyDescent="0.2"/>
  <cols>
    <col min="2" max="2" width="58.1640625" customWidth="1"/>
    <col min="3" max="3" width="75.33203125" customWidth="1"/>
    <col min="8" max="12" width="10.83203125" style="12"/>
  </cols>
  <sheetData>
    <row r="1" spans="1:21" ht="20" thickBot="1" x14ac:dyDescent="0.3">
      <c r="A1" s="54"/>
      <c r="B1" s="54"/>
      <c r="C1" s="54"/>
      <c r="D1" s="12"/>
      <c r="E1" s="12"/>
      <c r="F1" s="12"/>
      <c r="G1" s="12"/>
      <c r="M1" s="12"/>
      <c r="N1" s="12"/>
      <c r="O1" s="12"/>
      <c r="P1" s="12"/>
      <c r="Q1" s="12"/>
      <c r="R1" s="12"/>
      <c r="S1" s="12"/>
      <c r="T1" s="12"/>
      <c r="U1" s="12"/>
    </row>
    <row r="2" spans="1:21" ht="33" thickBot="1" x14ac:dyDescent="0.4">
      <c r="A2" s="54"/>
      <c r="B2" s="215" t="s">
        <v>202</v>
      </c>
      <c r="C2" s="211" t="s">
        <v>49</v>
      </c>
      <c r="D2" s="12"/>
      <c r="E2" s="12"/>
      <c r="F2" s="12"/>
      <c r="G2" s="12"/>
      <c r="M2" s="12"/>
      <c r="N2" s="12"/>
      <c r="O2" s="12"/>
      <c r="P2" s="12"/>
      <c r="Q2" s="12"/>
      <c r="R2" s="12"/>
      <c r="S2" s="12"/>
      <c r="T2" s="12"/>
      <c r="U2" s="12"/>
    </row>
    <row r="3" spans="1:21" ht="19" x14ac:dyDescent="0.25">
      <c r="A3" s="54"/>
      <c r="B3" s="54"/>
      <c r="C3" s="54"/>
      <c r="D3" s="12"/>
      <c r="E3" s="12"/>
      <c r="F3" s="12"/>
      <c r="G3" s="12"/>
      <c r="M3" s="12"/>
      <c r="N3" s="12"/>
      <c r="O3" s="12"/>
      <c r="P3" s="12"/>
      <c r="Q3" s="12"/>
      <c r="R3" s="12"/>
      <c r="S3" s="12"/>
      <c r="T3" s="12"/>
      <c r="U3" s="12"/>
    </row>
    <row r="4" spans="1:21" ht="19" x14ac:dyDescent="0.25">
      <c r="A4" s="54"/>
      <c r="B4" s="54"/>
      <c r="C4" s="54"/>
      <c r="D4" s="12"/>
      <c r="E4" s="12"/>
      <c r="F4" s="12"/>
      <c r="G4" s="12"/>
      <c r="M4" s="12"/>
      <c r="N4" s="12"/>
      <c r="O4" s="12"/>
      <c r="P4" s="12"/>
      <c r="Q4" s="12"/>
      <c r="R4" s="12"/>
      <c r="S4" s="12"/>
      <c r="T4" s="12"/>
      <c r="U4" s="12"/>
    </row>
    <row r="5" spans="1:21" ht="19" x14ac:dyDescent="0.25">
      <c r="A5" s="54"/>
      <c r="B5" s="54"/>
      <c r="C5" s="54"/>
      <c r="D5" s="12"/>
      <c r="E5" s="12"/>
      <c r="F5" s="12"/>
      <c r="G5" s="12"/>
      <c r="M5" s="12"/>
      <c r="N5" s="12"/>
      <c r="O5" s="12"/>
      <c r="P5" s="12"/>
      <c r="Q5" s="12"/>
      <c r="R5" s="12"/>
      <c r="S5" s="12"/>
      <c r="T5" s="12"/>
      <c r="U5" s="12"/>
    </row>
    <row r="6" spans="1:21" ht="19" x14ac:dyDescent="0.25">
      <c r="A6" s="54"/>
      <c r="B6" s="54"/>
      <c r="C6" s="54"/>
      <c r="D6" s="12"/>
      <c r="E6" s="12"/>
      <c r="F6" s="12"/>
      <c r="G6" s="12"/>
      <c r="M6" s="12"/>
      <c r="N6" s="12"/>
      <c r="O6" s="12"/>
      <c r="P6" s="12"/>
      <c r="Q6" s="12"/>
      <c r="R6" s="12"/>
      <c r="S6" s="12"/>
      <c r="T6" s="12"/>
      <c r="U6" s="12"/>
    </row>
    <row r="7" spans="1:21" ht="19" x14ac:dyDescent="0.25">
      <c r="A7" s="54"/>
      <c r="B7" s="54"/>
      <c r="C7" s="54"/>
      <c r="D7" s="12"/>
      <c r="E7" s="12"/>
      <c r="F7" s="12"/>
      <c r="G7" s="12"/>
      <c r="M7" s="12"/>
      <c r="N7" s="12"/>
      <c r="O7" s="12"/>
      <c r="P7" s="12"/>
      <c r="Q7" s="12"/>
      <c r="R7" s="12"/>
      <c r="S7" s="12"/>
      <c r="T7" s="12"/>
      <c r="U7" s="12"/>
    </row>
    <row r="8" spans="1:21" ht="19" x14ac:dyDescent="0.25">
      <c r="A8" s="54"/>
      <c r="B8" s="54"/>
      <c r="C8" s="54"/>
      <c r="D8" s="12"/>
      <c r="E8" s="12"/>
      <c r="F8" s="12"/>
      <c r="G8" s="12"/>
      <c r="M8" s="12"/>
      <c r="N8" s="12"/>
      <c r="O8" s="12"/>
      <c r="P8" s="12"/>
      <c r="Q8" s="12"/>
      <c r="R8" s="12"/>
      <c r="S8" s="12"/>
      <c r="T8" s="12"/>
      <c r="U8" s="12"/>
    </row>
    <row r="9" spans="1:21" ht="19" x14ac:dyDescent="0.25">
      <c r="A9" s="54"/>
      <c r="B9" s="54"/>
      <c r="C9" s="54"/>
      <c r="D9" s="12"/>
      <c r="E9" s="12"/>
      <c r="F9" s="12"/>
      <c r="G9" s="12"/>
      <c r="M9" s="12"/>
      <c r="N9" s="12"/>
      <c r="O9" s="12"/>
      <c r="P9" s="12"/>
      <c r="Q9" s="12"/>
      <c r="R9" s="12"/>
      <c r="S9" s="12"/>
      <c r="T9" s="12"/>
      <c r="U9" s="12"/>
    </row>
    <row r="10" spans="1:21" ht="19" x14ac:dyDescent="0.25">
      <c r="A10" s="54"/>
      <c r="B10" s="54"/>
      <c r="C10" s="54"/>
      <c r="D10" s="12"/>
      <c r="E10" s="12"/>
      <c r="F10" s="12"/>
      <c r="G10" s="12"/>
      <c r="M10" s="12"/>
      <c r="N10" s="12"/>
      <c r="O10" s="12"/>
      <c r="P10" s="12"/>
      <c r="Q10" s="12"/>
      <c r="R10" s="12"/>
      <c r="S10" s="12"/>
      <c r="T10" s="12"/>
      <c r="U10" s="12"/>
    </row>
    <row r="11" spans="1:21" ht="19" x14ac:dyDescent="0.25">
      <c r="A11" s="54"/>
      <c r="B11" s="54"/>
      <c r="C11" s="54"/>
      <c r="D11" s="12"/>
      <c r="E11" s="12"/>
      <c r="F11" s="12"/>
      <c r="G11" s="12"/>
      <c r="M11" s="12"/>
      <c r="N11" s="12"/>
      <c r="O11" s="12"/>
      <c r="P11" s="12"/>
      <c r="Q11" s="12"/>
      <c r="R11" s="12"/>
      <c r="S11" s="12"/>
      <c r="T11" s="12"/>
      <c r="U11" s="12"/>
    </row>
    <row r="12" spans="1:21" ht="19" x14ac:dyDescent="0.25">
      <c r="A12" s="54"/>
      <c r="B12" s="54"/>
      <c r="C12" s="54"/>
      <c r="D12" s="12"/>
      <c r="E12" s="12"/>
      <c r="F12" s="12"/>
      <c r="G12" s="12"/>
      <c r="M12" s="12"/>
      <c r="N12" s="12"/>
      <c r="O12" s="12"/>
      <c r="P12" s="12"/>
      <c r="Q12" s="12"/>
      <c r="R12" s="12"/>
      <c r="S12" s="12"/>
      <c r="T12" s="12"/>
      <c r="U12" s="12"/>
    </row>
    <row r="13" spans="1:21" ht="19" x14ac:dyDescent="0.25">
      <c r="A13" s="54"/>
      <c r="B13" s="54"/>
      <c r="C13" s="54"/>
      <c r="D13" s="12"/>
      <c r="E13" s="12"/>
      <c r="F13" s="12"/>
      <c r="G13" s="12"/>
      <c r="M13" s="12"/>
      <c r="N13" s="12"/>
      <c r="O13" s="12"/>
      <c r="P13" s="12"/>
      <c r="Q13" s="12"/>
      <c r="R13" s="12"/>
      <c r="S13" s="12"/>
      <c r="T13" s="12"/>
      <c r="U13" s="12"/>
    </row>
    <row r="14" spans="1:21" ht="19" x14ac:dyDescent="0.25">
      <c r="A14" s="54"/>
      <c r="B14" s="54"/>
      <c r="C14" s="54"/>
      <c r="D14" s="12"/>
      <c r="E14" s="12"/>
      <c r="F14" s="12"/>
      <c r="G14" s="12"/>
      <c r="M14" s="12"/>
      <c r="N14" s="12"/>
      <c r="O14" s="12"/>
      <c r="P14" s="12"/>
      <c r="Q14" s="12"/>
      <c r="R14" s="12"/>
      <c r="S14" s="12"/>
      <c r="T14" s="12"/>
      <c r="U14" s="12"/>
    </row>
    <row r="15" spans="1:21" ht="19" x14ac:dyDescent="0.25">
      <c r="A15" s="54"/>
      <c r="B15" s="54"/>
      <c r="C15" s="54"/>
      <c r="D15" s="12"/>
      <c r="E15" s="12"/>
      <c r="F15" s="12"/>
      <c r="G15" s="12"/>
      <c r="M15" s="12"/>
      <c r="N15" s="12"/>
      <c r="O15" s="12"/>
      <c r="P15" s="12"/>
      <c r="Q15" s="12"/>
      <c r="R15" s="12"/>
      <c r="S15" s="12"/>
      <c r="T15" s="12"/>
      <c r="U15" s="12"/>
    </row>
    <row r="16" spans="1:21" ht="19" x14ac:dyDescent="0.25">
      <c r="A16" s="54"/>
      <c r="B16" s="54"/>
      <c r="C16" s="54"/>
      <c r="D16" s="12"/>
      <c r="E16" s="12"/>
      <c r="F16" s="12"/>
      <c r="G16" s="12"/>
      <c r="M16" s="12"/>
      <c r="N16" s="12"/>
      <c r="O16" s="12"/>
      <c r="P16" s="12"/>
      <c r="Q16" s="12"/>
      <c r="R16" s="12"/>
      <c r="S16" s="12"/>
      <c r="T16" s="12"/>
      <c r="U16" s="12"/>
    </row>
    <row r="17" spans="1:21" ht="19" x14ac:dyDescent="0.25">
      <c r="A17" s="54"/>
      <c r="B17" s="54"/>
      <c r="C17" s="54"/>
      <c r="D17" s="12"/>
      <c r="E17" s="12"/>
      <c r="F17" s="12"/>
      <c r="G17" s="12"/>
      <c r="M17" s="12"/>
      <c r="N17" s="12"/>
      <c r="O17" s="12"/>
      <c r="P17" s="12"/>
      <c r="Q17" s="12"/>
      <c r="R17" s="12"/>
      <c r="S17" s="12"/>
      <c r="T17" s="12"/>
      <c r="U17" s="12"/>
    </row>
    <row r="18" spans="1:21" ht="19" x14ac:dyDescent="0.25">
      <c r="A18" s="54"/>
      <c r="B18" s="54"/>
      <c r="C18" s="54"/>
      <c r="D18" s="12"/>
      <c r="E18" s="12"/>
      <c r="F18" s="12"/>
      <c r="G18" s="12"/>
      <c r="M18" s="12"/>
      <c r="N18" s="12"/>
      <c r="O18" s="12"/>
      <c r="P18" s="12"/>
      <c r="Q18" s="12"/>
      <c r="R18" s="12"/>
      <c r="S18" s="12"/>
      <c r="T18" s="12"/>
      <c r="U18" s="12"/>
    </row>
    <row r="19" spans="1:21" ht="19" x14ac:dyDescent="0.25">
      <c r="A19" s="54"/>
      <c r="B19" s="54"/>
      <c r="C19" s="54"/>
      <c r="D19" s="12"/>
      <c r="E19" s="12"/>
      <c r="F19" s="12"/>
      <c r="G19" s="12"/>
      <c r="M19" s="12"/>
      <c r="N19" s="12"/>
      <c r="O19" s="12"/>
      <c r="P19" s="12"/>
      <c r="Q19" s="12"/>
      <c r="R19" s="12"/>
      <c r="S19" s="12"/>
      <c r="T19" s="12"/>
      <c r="U19" s="12"/>
    </row>
    <row r="20" spans="1:21" ht="19" x14ac:dyDescent="0.25">
      <c r="A20" s="54"/>
      <c r="B20" s="54"/>
      <c r="C20" s="54"/>
      <c r="D20" s="12"/>
      <c r="E20" s="12"/>
      <c r="F20" s="12"/>
      <c r="G20" s="12"/>
      <c r="M20" s="12"/>
      <c r="N20" s="12"/>
      <c r="O20" s="12"/>
      <c r="P20" s="12"/>
      <c r="Q20" s="12"/>
      <c r="R20" s="12"/>
      <c r="S20" s="12"/>
      <c r="T20" s="12"/>
      <c r="U20" s="12"/>
    </row>
    <row r="21" spans="1:21" ht="19" x14ac:dyDescent="0.25">
      <c r="A21" s="54"/>
      <c r="B21" s="54"/>
      <c r="C21" s="54"/>
      <c r="D21" s="12"/>
      <c r="E21" s="12"/>
      <c r="F21" s="12"/>
      <c r="G21" s="12"/>
      <c r="M21" s="12"/>
      <c r="N21" s="12"/>
      <c r="O21" s="12"/>
      <c r="P21" s="12"/>
      <c r="Q21" s="12"/>
      <c r="R21" s="12"/>
      <c r="S21" s="12"/>
      <c r="T21" s="12"/>
      <c r="U21" s="12"/>
    </row>
    <row r="22" spans="1:21" ht="19" x14ac:dyDescent="0.25">
      <c r="A22" s="54"/>
      <c r="B22" s="54"/>
      <c r="C22" s="54"/>
      <c r="D22" s="12"/>
      <c r="E22" s="12"/>
      <c r="F22" s="12"/>
      <c r="G22" s="12"/>
      <c r="M22" s="12"/>
      <c r="N22" s="12"/>
      <c r="O22" s="12"/>
      <c r="P22" s="12"/>
      <c r="Q22" s="12"/>
      <c r="R22" s="12"/>
      <c r="S22" s="12"/>
      <c r="T22" s="12"/>
      <c r="U22" s="12"/>
    </row>
    <row r="23" spans="1:21" ht="19" x14ac:dyDescent="0.25">
      <c r="A23" s="54"/>
      <c r="B23" s="54"/>
      <c r="C23" s="54"/>
      <c r="D23" s="12"/>
      <c r="E23" s="12"/>
      <c r="F23" s="12"/>
      <c r="G23" s="12"/>
      <c r="M23" s="12"/>
      <c r="N23" s="12"/>
      <c r="O23" s="12"/>
      <c r="P23" s="12"/>
      <c r="Q23" s="12"/>
      <c r="R23" s="12"/>
      <c r="S23" s="12"/>
      <c r="T23" s="12"/>
      <c r="U23" s="12"/>
    </row>
    <row r="24" spans="1:21" ht="19" x14ac:dyDescent="0.25">
      <c r="A24" s="54"/>
      <c r="B24" s="54"/>
      <c r="C24" s="54"/>
      <c r="D24" s="12"/>
      <c r="E24" s="12"/>
      <c r="F24" s="12"/>
      <c r="G24" s="12"/>
      <c r="M24" s="12"/>
      <c r="N24" s="12"/>
      <c r="O24" s="12"/>
      <c r="P24" s="12"/>
      <c r="Q24" s="12"/>
      <c r="R24" s="12"/>
      <c r="S24" s="12"/>
      <c r="T24" s="12"/>
      <c r="U24" s="12"/>
    </row>
    <row r="25" spans="1:21" ht="20" thickBot="1" x14ac:dyDescent="0.3">
      <c r="A25" s="54"/>
      <c r="B25" s="54"/>
      <c r="C25" s="54"/>
      <c r="D25" s="12"/>
      <c r="E25" s="12"/>
      <c r="F25" s="12"/>
      <c r="G25" s="12"/>
      <c r="M25" s="12"/>
      <c r="N25" s="12"/>
      <c r="O25" s="12"/>
      <c r="P25" s="12"/>
      <c r="Q25" s="12"/>
      <c r="R25" s="12"/>
      <c r="S25" s="12"/>
      <c r="T25" s="12"/>
      <c r="U25" s="12"/>
    </row>
    <row r="26" spans="1:21" ht="19" x14ac:dyDescent="0.25">
      <c r="A26" s="54"/>
      <c r="B26" s="213" t="s">
        <v>44</v>
      </c>
      <c r="C26" s="214" t="s">
        <v>200</v>
      </c>
      <c r="D26" s="12"/>
      <c r="E26" s="12"/>
      <c r="F26" s="12"/>
      <c r="G26" s="12"/>
      <c r="M26" s="12"/>
      <c r="N26" s="12"/>
      <c r="O26" s="12"/>
      <c r="P26" s="12"/>
      <c r="Q26" s="12"/>
      <c r="R26" s="12"/>
      <c r="S26" s="12"/>
      <c r="T26" s="12"/>
      <c r="U26" s="12"/>
    </row>
    <row r="27" spans="1:21" ht="282" customHeight="1" thickBot="1" x14ac:dyDescent="0.3">
      <c r="A27" s="54"/>
      <c r="B27" s="55"/>
      <c r="C27" s="189" t="s">
        <v>75</v>
      </c>
      <c r="D27" s="12"/>
      <c r="E27" s="12"/>
      <c r="F27" s="12"/>
      <c r="G27" s="12"/>
      <c r="M27" s="12"/>
      <c r="N27" s="12"/>
      <c r="O27" s="12"/>
      <c r="P27" s="12"/>
      <c r="Q27" s="12"/>
      <c r="R27" s="12"/>
      <c r="S27" s="12"/>
      <c r="T27" s="12"/>
      <c r="U27" s="12"/>
    </row>
    <row r="28" spans="1:21" ht="19" x14ac:dyDescent="0.25">
      <c r="A28" s="54"/>
      <c r="B28" s="54"/>
      <c r="C28" s="54"/>
      <c r="D28" s="12"/>
      <c r="E28" s="12"/>
      <c r="F28" s="12"/>
      <c r="G28" s="12"/>
      <c r="M28" s="12"/>
      <c r="N28" s="12"/>
      <c r="O28" s="12"/>
      <c r="P28" s="12"/>
      <c r="Q28" s="12"/>
      <c r="R28" s="12"/>
      <c r="S28" s="12"/>
      <c r="T28" s="12"/>
      <c r="U28" s="12"/>
    </row>
    <row r="29" spans="1:21" ht="19" x14ac:dyDescent="0.25">
      <c r="A29" s="54"/>
      <c r="B29" s="54"/>
      <c r="C29" s="54"/>
      <c r="D29" s="12"/>
      <c r="E29" s="12"/>
      <c r="F29" s="12"/>
      <c r="G29" s="12"/>
      <c r="M29" s="12"/>
      <c r="N29" s="12"/>
      <c r="O29" s="12"/>
      <c r="P29" s="12"/>
      <c r="Q29" s="12"/>
      <c r="R29" s="12"/>
      <c r="S29" s="12"/>
      <c r="T29" s="12"/>
      <c r="U29" s="12"/>
    </row>
    <row r="30" spans="1:21" ht="20" thickBot="1" x14ac:dyDescent="0.3">
      <c r="A30" s="54"/>
      <c r="B30" s="54"/>
      <c r="C30" s="54"/>
      <c r="D30" s="12"/>
      <c r="E30" s="12"/>
      <c r="F30" s="12"/>
      <c r="G30" s="12"/>
      <c r="M30" s="12"/>
      <c r="N30" s="12"/>
      <c r="O30" s="12"/>
      <c r="P30" s="12"/>
      <c r="Q30" s="12"/>
      <c r="R30" s="12"/>
      <c r="S30" s="12"/>
      <c r="T30" s="12"/>
      <c r="U30" s="12"/>
    </row>
    <row r="31" spans="1:21" ht="18.5" customHeight="1" x14ac:dyDescent="0.25">
      <c r="A31" s="54"/>
      <c r="B31" s="216" t="s">
        <v>203</v>
      </c>
      <c r="C31" s="217"/>
      <c r="D31" s="12"/>
      <c r="E31" s="12"/>
      <c r="F31" s="12"/>
      <c r="G31" s="12"/>
      <c r="M31" s="12"/>
      <c r="N31" s="12"/>
      <c r="O31" s="12"/>
      <c r="P31" s="12"/>
      <c r="Q31" s="12"/>
      <c r="R31" s="12"/>
      <c r="S31" s="12"/>
      <c r="T31" s="12"/>
      <c r="U31" s="12"/>
    </row>
    <row r="32" spans="1:21" ht="42.5" customHeight="1" x14ac:dyDescent="0.25">
      <c r="A32" s="54"/>
      <c r="B32" s="218"/>
      <c r="C32" s="219"/>
      <c r="D32" s="12"/>
      <c r="E32" s="12"/>
      <c r="F32" s="12"/>
      <c r="G32" s="12"/>
      <c r="M32" s="12"/>
      <c r="N32" s="12"/>
      <c r="O32" s="12"/>
      <c r="P32" s="12"/>
      <c r="Q32" s="12"/>
      <c r="R32" s="12"/>
      <c r="S32" s="12"/>
      <c r="T32" s="12"/>
      <c r="U32" s="12"/>
    </row>
    <row r="33" spans="1:21" ht="20" x14ac:dyDescent="0.25">
      <c r="A33" s="54"/>
      <c r="B33" s="195" t="s">
        <v>47</v>
      </c>
      <c r="C33" s="196" t="s">
        <v>48</v>
      </c>
      <c r="D33" s="12"/>
      <c r="E33" s="12"/>
      <c r="F33" s="12"/>
      <c r="G33" s="12"/>
      <c r="M33" s="12"/>
      <c r="N33" s="12"/>
      <c r="O33" s="12"/>
      <c r="P33" s="12"/>
      <c r="Q33" s="12"/>
      <c r="R33" s="12"/>
      <c r="S33" s="12"/>
      <c r="T33" s="12"/>
      <c r="U33" s="12"/>
    </row>
    <row r="34" spans="1:21" ht="20" x14ac:dyDescent="0.25">
      <c r="A34" s="54"/>
      <c r="B34" s="56" t="s">
        <v>50</v>
      </c>
      <c r="C34" s="190">
        <v>1</v>
      </c>
      <c r="D34" s="12"/>
      <c r="E34" s="12"/>
      <c r="F34" s="12"/>
      <c r="G34" s="12"/>
      <c r="M34" s="12"/>
      <c r="N34" s="12"/>
      <c r="O34" s="12"/>
      <c r="P34" s="12"/>
      <c r="Q34" s="12"/>
      <c r="R34" s="12"/>
      <c r="S34" s="12"/>
      <c r="T34" s="12"/>
      <c r="U34" s="12"/>
    </row>
    <row r="35" spans="1:21" ht="20" x14ac:dyDescent="0.25">
      <c r="A35" s="54"/>
      <c r="B35" s="191" t="s">
        <v>72</v>
      </c>
      <c r="C35" s="192">
        <v>5</v>
      </c>
      <c r="D35" s="12"/>
      <c r="E35" s="12"/>
      <c r="F35" s="12"/>
      <c r="G35" s="12"/>
      <c r="M35" s="12"/>
      <c r="N35" s="12"/>
      <c r="O35" s="12"/>
      <c r="P35" s="12"/>
      <c r="Q35" s="12"/>
      <c r="R35" s="12"/>
      <c r="S35" s="12"/>
      <c r="T35" s="12"/>
      <c r="U35" s="12"/>
    </row>
    <row r="36" spans="1:21" ht="20" x14ac:dyDescent="0.25">
      <c r="A36" s="54"/>
      <c r="B36" s="56" t="s">
        <v>51</v>
      </c>
      <c r="C36" s="190">
        <v>2</v>
      </c>
      <c r="D36" s="12"/>
      <c r="E36" s="12"/>
      <c r="F36" s="12"/>
      <c r="G36" s="12"/>
      <c r="M36" s="12"/>
      <c r="N36" s="12"/>
      <c r="O36" s="12"/>
      <c r="P36" s="12"/>
      <c r="Q36" s="12"/>
      <c r="R36" s="12"/>
      <c r="S36" s="12"/>
      <c r="T36" s="12"/>
      <c r="U36" s="12"/>
    </row>
    <row r="37" spans="1:21" ht="20" x14ac:dyDescent="0.25">
      <c r="A37" s="54"/>
      <c r="B37" s="191" t="s">
        <v>52</v>
      </c>
      <c r="C37" s="192">
        <v>3</v>
      </c>
      <c r="D37" s="12"/>
      <c r="E37" s="12"/>
      <c r="F37" s="12"/>
      <c r="G37" s="12"/>
      <c r="M37" s="12"/>
      <c r="N37" s="12"/>
      <c r="O37" s="12"/>
      <c r="P37" s="12"/>
      <c r="Q37" s="12"/>
      <c r="R37" s="12"/>
      <c r="S37" s="12"/>
      <c r="T37" s="12"/>
      <c r="U37" s="12"/>
    </row>
    <row r="38" spans="1:21" ht="20" x14ac:dyDescent="0.25">
      <c r="A38" s="54"/>
      <c r="B38" s="57" t="s">
        <v>73</v>
      </c>
      <c r="C38" s="190">
        <v>6</v>
      </c>
      <c r="D38" s="12"/>
      <c r="E38" s="12"/>
      <c r="F38" s="12"/>
      <c r="G38" s="12"/>
      <c r="M38" s="12"/>
      <c r="N38" s="12"/>
      <c r="O38" s="12"/>
      <c r="P38" s="12"/>
      <c r="Q38" s="12"/>
      <c r="R38" s="12"/>
      <c r="S38" s="12"/>
      <c r="T38" s="12"/>
      <c r="U38" s="12"/>
    </row>
    <row r="39" spans="1:21" ht="20" thickBot="1" x14ac:dyDescent="0.3">
      <c r="A39" s="54"/>
      <c r="B39" s="193" t="s">
        <v>53</v>
      </c>
      <c r="C39" s="194">
        <v>4</v>
      </c>
      <c r="D39" s="12"/>
      <c r="E39" s="12"/>
      <c r="F39" s="12"/>
      <c r="G39" s="12"/>
      <c r="M39" s="12"/>
      <c r="N39" s="12"/>
      <c r="O39" s="12"/>
      <c r="P39" s="12"/>
      <c r="Q39" s="12"/>
      <c r="R39" s="12"/>
      <c r="S39" s="12"/>
      <c r="T39" s="12"/>
      <c r="U39" s="12"/>
    </row>
    <row r="40" spans="1:21" ht="19" x14ac:dyDescent="0.25">
      <c r="A40" s="54"/>
      <c r="B40" s="54"/>
      <c r="C40" s="54"/>
      <c r="D40" s="12"/>
      <c r="E40" s="12"/>
      <c r="F40" s="12"/>
      <c r="G40" s="12"/>
      <c r="M40" s="12"/>
      <c r="N40" s="12"/>
      <c r="O40" s="12"/>
      <c r="P40" s="12"/>
      <c r="Q40" s="12"/>
      <c r="R40" s="12"/>
      <c r="S40" s="12"/>
      <c r="T40" s="12"/>
      <c r="U40" s="12"/>
    </row>
    <row r="41" spans="1:21" ht="19" x14ac:dyDescent="0.25">
      <c r="A41" s="54"/>
      <c r="B41" s="54"/>
      <c r="C41" s="54"/>
      <c r="D41" s="12"/>
      <c r="E41" s="12"/>
      <c r="F41" s="12"/>
      <c r="G41" s="12"/>
      <c r="M41" s="12"/>
      <c r="N41" s="12"/>
      <c r="O41" s="12"/>
      <c r="P41" s="12"/>
      <c r="Q41" s="12"/>
      <c r="R41" s="12"/>
      <c r="S41" s="12"/>
      <c r="T41" s="12"/>
      <c r="U41" s="12"/>
    </row>
    <row r="42" spans="1:21" x14ac:dyDescent="0.2">
      <c r="A42" s="12"/>
      <c r="B42" s="12"/>
      <c r="C42" s="12"/>
      <c r="D42" s="12"/>
      <c r="E42" s="12"/>
      <c r="F42" s="12"/>
      <c r="G42" s="12"/>
      <c r="M42" s="12"/>
      <c r="N42" s="12"/>
      <c r="O42" s="12"/>
      <c r="P42" s="12"/>
      <c r="Q42" s="12"/>
      <c r="R42" s="12"/>
      <c r="S42" s="12"/>
      <c r="T42" s="12"/>
      <c r="U42" s="12"/>
    </row>
    <row r="43" spans="1:21" ht="102" customHeight="1" x14ac:dyDescent="0.2">
      <c r="A43" s="12"/>
      <c r="B43" s="220" t="s">
        <v>74</v>
      </c>
      <c r="C43" s="220"/>
      <c r="D43" s="12"/>
      <c r="E43" s="12"/>
      <c r="F43" s="12"/>
      <c r="G43" s="12"/>
      <c r="M43" s="12"/>
      <c r="N43" s="12"/>
      <c r="O43" s="12"/>
      <c r="P43" s="12"/>
      <c r="Q43" s="12"/>
      <c r="R43" s="12"/>
      <c r="S43" s="12"/>
      <c r="T43" s="12"/>
      <c r="U43" s="12"/>
    </row>
    <row r="44" spans="1:21" x14ac:dyDescent="0.2">
      <c r="A44" s="12"/>
      <c r="B44" s="12"/>
      <c r="C44" s="12"/>
      <c r="D44" s="12"/>
      <c r="E44" s="12"/>
      <c r="F44" s="12"/>
      <c r="G44" s="12"/>
      <c r="M44" s="12"/>
      <c r="N44" s="12"/>
      <c r="O44" s="12"/>
      <c r="P44" s="12"/>
      <c r="Q44" s="12"/>
      <c r="R44" s="12"/>
      <c r="S44" s="12"/>
      <c r="T44" s="12"/>
      <c r="U44" s="12"/>
    </row>
    <row r="45" spans="1:21" x14ac:dyDescent="0.2">
      <c r="A45" s="12"/>
      <c r="B45" s="12"/>
      <c r="C45" s="12"/>
      <c r="D45" s="12"/>
      <c r="E45" s="12"/>
      <c r="F45" s="12"/>
      <c r="G45" s="12"/>
      <c r="M45" s="12"/>
      <c r="N45" s="12"/>
      <c r="O45" s="12"/>
      <c r="P45" s="12"/>
      <c r="Q45" s="12"/>
      <c r="R45" s="12"/>
      <c r="S45" s="12"/>
      <c r="T45" s="12"/>
      <c r="U45" s="12"/>
    </row>
    <row r="46" spans="1:21" x14ac:dyDescent="0.2">
      <c r="A46" s="12"/>
      <c r="B46" s="12"/>
      <c r="C46" s="12"/>
      <c r="D46" s="12"/>
      <c r="E46" s="12"/>
      <c r="F46" s="12"/>
      <c r="G46" s="12"/>
      <c r="M46" s="12"/>
      <c r="N46" s="12"/>
      <c r="O46" s="12"/>
      <c r="P46" s="12"/>
      <c r="Q46" s="12"/>
      <c r="R46" s="12"/>
      <c r="S46" s="12"/>
      <c r="T46" s="12"/>
      <c r="U46" s="12"/>
    </row>
    <row r="47" spans="1:21" x14ac:dyDescent="0.2">
      <c r="A47" s="12"/>
      <c r="B47" s="12"/>
      <c r="C47" s="12"/>
      <c r="D47" s="12"/>
      <c r="E47" s="12"/>
      <c r="F47" s="12"/>
      <c r="G47" s="12"/>
      <c r="M47" s="12"/>
      <c r="N47" s="12"/>
      <c r="O47" s="12"/>
      <c r="P47" s="12"/>
      <c r="Q47" s="12"/>
      <c r="R47" s="12"/>
      <c r="S47" s="12"/>
      <c r="T47" s="12"/>
      <c r="U47" s="12"/>
    </row>
    <row r="48" spans="1:21" x14ac:dyDescent="0.2">
      <c r="A48" s="12"/>
      <c r="B48" s="12"/>
      <c r="C48" s="12"/>
      <c r="D48" s="12"/>
      <c r="E48" s="12"/>
      <c r="F48" s="12"/>
      <c r="G48" s="12"/>
      <c r="M48" s="12"/>
      <c r="N48" s="12"/>
      <c r="O48" s="12"/>
      <c r="P48" s="12"/>
      <c r="Q48" s="12"/>
      <c r="R48" s="12"/>
      <c r="S48" s="12"/>
      <c r="T48" s="12"/>
      <c r="U48" s="12"/>
    </row>
    <row r="49" spans="1:21" x14ac:dyDescent="0.2">
      <c r="A49" s="12"/>
      <c r="B49" s="12"/>
      <c r="C49" s="12"/>
      <c r="D49" s="12"/>
      <c r="E49" s="12"/>
      <c r="F49" s="12"/>
      <c r="G49" s="12"/>
      <c r="M49" s="12"/>
      <c r="N49" s="12"/>
      <c r="O49" s="12"/>
      <c r="P49" s="12"/>
      <c r="Q49" s="12"/>
      <c r="R49" s="12"/>
      <c r="S49" s="12"/>
      <c r="T49" s="12"/>
      <c r="U49" s="12"/>
    </row>
    <row r="50" spans="1:21" x14ac:dyDescent="0.2">
      <c r="A50" s="12"/>
      <c r="B50" s="12"/>
      <c r="C50" s="12"/>
      <c r="D50" s="12"/>
      <c r="E50" s="12"/>
      <c r="F50" s="12"/>
      <c r="G50" s="12"/>
      <c r="M50" s="12"/>
      <c r="N50" s="12"/>
      <c r="O50" s="12"/>
      <c r="P50" s="12"/>
      <c r="Q50" s="12"/>
      <c r="R50" s="12"/>
      <c r="S50" s="12"/>
      <c r="T50" s="12"/>
      <c r="U50" s="12"/>
    </row>
    <row r="51" spans="1:21" x14ac:dyDescent="0.2">
      <c r="A51" s="12"/>
      <c r="B51" s="12"/>
      <c r="C51" s="12"/>
      <c r="D51" s="12"/>
      <c r="E51" s="12"/>
      <c r="F51" s="12"/>
      <c r="G51" s="12"/>
      <c r="M51" s="12"/>
      <c r="N51" s="12"/>
      <c r="O51" s="12"/>
      <c r="P51" s="12"/>
      <c r="Q51" s="12"/>
      <c r="R51" s="12"/>
      <c r="S51" s="12"/>
      <c r="T51" s="12"/>
      <c r="U51" s="12"/>
    </row>
    <row r="52" spans="1:21" x14ac:dyDescent="0.2">
      <c r="A52" s="12"/>
      <c r="B52" s="12"/>
      <c r="C52" s="12"/>
      <c r="D52" s="12"/>
      <c r="E52" s="12"/>
      <c r="F52" s="12"/>
      <c r="G52" s="12"/>
      <c r="M52" s="12"/>
      <c r="N52" s="12"/>
      <c r="O52" s="12"/>
      <c r="P52" s="12"/>
      <c r="Q52" s="12"/>
      <c r="R52" s="12"/>
      <c r="S52" s="12"/>
      <c r="T52" s="12"/>
      <c r="U52" s="12"/>
    </row>
    <row r="53" spans="1:21" x14ac:dyDescent="0.2">
      <c r="A53" s="12"/>
      <c r="B53" s="12"/>
      <c r="C53" s="12"/>
      <c r="D53" s="12"/>
      <c r="E53" s="12"/>
      <c r="F53" s="12"/>
      <c r="G53" s="12"/>
      <c r="M53" s="12"/>
      <c r="N53" s="12"/>
      <c r="O53" s="12"/>
      <c r="P53" s="12"/>
      <c r="Q53" s="12"/>
      <c r="R53" s="12"/>
      <c r="S53" s="12"/>
      <c r="T53" s="12"/>
      <c r="U53" s="12"/>
    </row>
    <row r="54" spans="1:21" x14ac:dyDescent="0.2">
      <c r="A54" s="12"/>
      <c r="B54" s="12"/>
      <c r="C54" s="12"/>
      <c r="D54" s="12"/>
      <c r="E54" s="12"/>
      <c r="F54" s="12"/>
      <c r="G54" s="12"/>
      <c r="M54" s="12"/>
      <c r="N54" s="12"/>
      <c r="O54" s="12"/>
      <c r="P54" s="12"/>
      <c r="Q54" s="12"/>
      <c r="R54" s="12"/>
      <c r="S54" s="12"/>
      <c r="T54" s="12"/>
      <c r="U54" s="12"/>
    </row>
    <row r="55" spans="1:21" x14ac:dyDescent="0.2">
      <c r="A55" s="12"/>
      <c r="B55" s="12"/>
      <c r="C55" s="12"/>
      <c r="D55" s="12"/>
      <c r="E55" s="12"/>
      <c r="F55" s="12"/>
      <c r="G55" s="12"/>
      <c r="M55" s="12"/>
      <c r="N55" s="12"/>
      <c r="O55" s="12"/>
      <c r="P55" s="12"/>
      <c r="Q55" s="12"/>
      <c r="R55" s="12"/>
      <c r="S55" s="12"/>
      <c r="T55" s="12"/>
      <c r="U55" s="12"/>
    </row>
    <row r="56" spans="1:21" x14ac:dyDescent="0.2">
      <c r="A56" s="12"/>
      <c r="B56" s="12"/>
      <c r="C56" s="12"/>
      <c r="D56" s="12"/>
      <c r="E56" s="12"/>
      <c r="F56" s="12"/>
      <c r="G56" s="12"/>
      <c r="M56" s="12"/>
      <c r="N56" s="12"/>
      <c r="O56" s="12"/>
      <c r="P56" s="12"/>
      <c r="Q56" s="12"/>
      <c r="R56" s="12"/>
      <c r="S56" s="12"/>
      <c r="T56" s="12"/>
      <c r="U56" s="12"/>
    </row>
    <row r="57" spans="1:21" s="70" customFormat="1" x14ac:dyDescent="0.2"/>
    <row r="58" spans="1:21" s="70" customFormat="1" x14ac:dyDescent="0.2"/>
    <row r="59" spans="1:21" s="70" customFormat="1" x14ac:dyDescent="0.2"/>
    <row r="60" spans="1:21" s="70" customFormat="1" x14ac:dyDescent="0.2"/>
    <row r="61" spans="1:21" s="70" customFormat="1" x14ac:dyDescent="0.2"/>
    <row r="62" spans="1:21" s="70" customFormat="1" x14ac:dyDescent="0.2"/>
    <row r="63" spans="1:21" s="70" customFormat="1" x14ac:dyDescent="0.2"/>
    <row r="64" spans="1:21" s="70" customFormat="1" x14ac:dyDescent="0.2"/>
    <row r="65" s="70" customFormat="1" x14ac:dyDescent="0.2"/>
    <row r="66" s="70" customFormat="1" x14ac:dyDescent="0.2"/>
    <row r="67" s="70" customFormat="1" x14ac:dyDescent="0.2"/>
    <row r="68" s="70" customFormat="1" x14ac:dyDescent="0.2"/>
    <row r="69" s="70" customFormat="1" x14ac:dyDescent="0.2"/>
    <row r="70" s="70" customFormat="1" x14ac:dyDescent="0.2"/>
    <row r="71" s="70" customFormat="1" x14ac:dyDescent="0.2"/>
    <row r="72" s="70" customFormat="1" x14ac:dyDescent="0.2"/>
    <row r="73" s="70" customFormat="1" x14ac:dyDescent="0.2"/>
    <row r="74" s="70" customFormat="1" x14ac:dyDescent="0.2"/>
    <row r="75" s="70" customFormat="1" x14ac:dyDescent="0.2"/>
    <row r="76" s="70" customFormat="1" x14ac:dyDescent="0.2"/>
    <row r="77" s="70" customFormat="1" x14ac:dyDescent="0.2"/>
    <row r="78" s="70" customFormat="1" x14ac:dyDescent="0.2"/>
    <row r="79" s="70" customFormat="1" x14ac:dyDescent="0.2"/>
    <row r="80" s="70" customFormat="1" x14ac:dyDescent="0.2"/>
    <row r="81" s="70" customFormat="1" x14ac:dyDescent="0.2"/>
    <row r="82" s="70" customFormat="1" x14ac:dyDescent="0.2"/>
    <row r="83" s="70" customFormat="1" x14ac:dyDescent="0.2"/>
    <row r="84" s="70" customFormat="1" x14ac:dyDescent="0.2"/>
    <row r="85" s="70" customFormat="1" x14ac:dyDescent="0.2"/>
    <row r="86" s="70" customFormat="1" x14ac:dyDescent="0.2"/>
    <row r="87" s="70" customFormat="1" x14ac:dyDescent="0.2"/>
    <row r="88" s="70" customFormat="1" x14ac:dyDescent="0.2"/>
    <row r="89" s="70" customFormat="1" x14ac:dyDescent="0.2"/>
    <row r="90" s="70" customFormat="1" x14ac:dyDescent="0.2"/>
    <row r="91" s="70" customFormat="1" x14ac:dyDescent="0.2"/>
    <row r="92" s="70" customFormat="1" x14ac:dyDescent="0.2"/>
    <row r="93" s="70" customFormat="1" x14ac:dyDescent="0.2"/>
    <row r="94" s="70" customFormat="1" x14ac:dyDescent="0.2"/>
    <row r="95" s="70" customFormat="1" x14ac:dyDescent="0.2"/>
    <row r="96" s="70" customFormat="1" x14ac:dyDescent="0.2"/>
    <row r="97" s="70" customFormat="1" x14ac:dyDescent="0.2"/>
    <row r="98" s="70" customFormat="1" x14ac:dyDescent="0.2"/>
    <row r="99" s="70" customFormat="1" x14ac:dyDescent="0.2"/>
    <row r="100" s="70" customFormat="1" x14ac:dyDescent="0.2"/>
    <row r="101" s="70" customFormat="1" x14ac:dyDescent="0.2"/>
    <row r="102" s="70" customFormat="1" x14ac:dyDescent="0.2"/>
    <row r="103" s="70" customFormat="1" x14ac:dyDescent="0.2"/>
    <row r="104" s="70" customFormat="1" x14ac:dyDescent="0.2"/>
    <row r="105" s="70" customFormat="1" x14ac:dyDescent="0.2"/>
    <row r="106" s="70" customFormat="1" x14ac:dyDescent="0.2"/>
    <row r="107" s="70" customFormat="1" x14ac:dyDescent="0.2"/>
    <row r="108" s="70" customFormat="1" x14ac:dyDescent="0.2"/>
    <row r="109" s="70" customFormat="1" x14ac:dyDescent="0.2"/>
    <row r="110" s="70" customFormat="1" x14ac:dyDescent="0.2"/>
    <row r="111" s="70" customFormat="1" x14ac:dyDescent="0.2"/>
    <row r="112" s="70" customFormat="1" x14ac:dyDescent="0.2"/>
    <row r="113" s="70" customFormat="1" x14ac:dyDescent="0.2"/>
    <row r="114" s="70" customFormat="1" x14ac:dyDescent="0.2"/>
    <row r="115" s="70" customFormat="1" x14ac:dyDescent="0.2"/>
    <row r="116" s="70" customFormat="1" x14ac:dyDescent="0.2"/>
    <row r="117" s="70" customFormat="1" x14ac:dyDescent="0.2"/>
    <row r="118" s="70" customFormat="1" x14ac:dyDescent="0.2"/>
    <row r="119" s="70" customFormat="1" x14ac:dyDescent="0.2"/>
    <row r="120" s="70" customFormat="1" x14ac:dyDescent="0.2"/>
    <row r="121" s="70" customFormat="1" x14ac:dyDescent="0.2"/>
    <row r="122" s="70" customFormat="1" x14ac:dyDescent="0.2"/>
    <row r="123" s="70" customFormat="1" x14ac:dyDescent="0.2"/>
    <row r="124" s="70" customFormat="1" x14ac:dyDescent="0.2"/>
    <row r="125" s="70" customFormat="1" x14ac:dyDescent="0.2"/>
    <row r="126" s="70" customFormat="1" x14ac:dyDescent="0.2"/>
    <row r="127" s="70" customFormat="1" x14ac:dyDescent="0.2"/>
    <row r="128" s="70" customFormat="1" x14ac:dyDescent="0.2"/>
    <row r="129" s="70" customFormat="1" x14ac:dyDescent="0.2"/>
    <row r="130" s="70" customFormat="1" x14ac:dyDescent="0.2"/>
    <row r="131" s="70" customFormat="1" x14ac:dyDescent="0.2"/>
    <row r="132" s="70" customFormat="1" x14ac:dyDescent="0.2"/>
    <row r="133" s="70" customFormat="1" x14ac:dyDescent="0.2"/>
    <row r="134" s="70" customFormat="1" x14ac:dyDescent="0.2"/>
    <row r="135" s="70" customFormat="1" x14ac:dyDescent="0.2"/>
    <row r="136" s="70" customFormat="1" x14ac:dyDescent="0.2"/>
    <row r="137" s="70" customFormat="1" x14ac:dyDescent="0.2"/>
    <row r="138" s="70" customFormat="1" x14ac:dyDescent="0.2"/>
    <row r="139" s="70" customFormat="1" x14ac:dyDescent="0.2"/>
    <row r="140" s="70" customFormat="1" x14ac:dyDescent="0.2"/>
    <row r="141" s="70" customFormat="1" x14ac:dyDescent="0.2"/>
    <row r="142" s="70" customFormat="1" x14ac:dyDescent="0.2"/>
    <row r="143" s="70" customFormat="1" x14ac:dyDescent="0.2"/>
    <row r="144" s="70" customFormat="1" x14ac:dyDescent="0.2"/>
    <row r="145" s="70" customFormat="1" x14ac:dyDescent="0.2"/>
    <row r="146" s="70" customFormat="1" x14ac:dyDescent="0.2"/>
    <row r="147" s="70" customFormat="1" x14ac:dyDescent="0.2"/>
    <row r="148" s="70" customFormat="1" x14ac:dyDescent="0.2"/>
    <row r="149" s="70" customFormat="1" x14ac:dyDescent="0.2"/>
    <row r="150" s="70" customFormat="1" x14ac:dyDescent="0.2"/>
    <row r="151" s="70" customFormat="1" x14ac:dyDescent="0.2"/>
    <row r="152" s="70" customFormat="1" x14ac:dyDescent="0.2"/>
    <row r="153" s="70" customFormat="1" x14ac:dyDescent="0.2"/>
    <row r="154" s="70" customFormat="1" x14ac:dyDescent="0.2"/>
    <row r="155" s="70" customFormat="1" x14ac:dyDescent="0.2"/>
    <row r="156" s="70" customFormat="1" x14ac:dyDescent="0.2"/>
  </sheetData>
  <sheetProtection algorithmName="SHA-512" hashValue="KpJmQTJo03bmIioGHSsVhYvYyJ56PJQELiS2SjNzHAuplZAASNDExG4yBzPHLoqdvnWVvgbXzp/unYUxjuMl0w==" saltValue="N+/C5FDYxysP1fvnRQt5Jw==" spinCount="100000" sheet="1" objects="1" scenarios="1"/>
  <mergeCells count="2">
    <mergeCell ref="B31:C32"/>
    <mergeCell ref="B43:C43"/>
  </mergeCells>
  <dataValidations count="1">
    <dataValidation type="list" allowBlank="1" showInputMessage="1" showErrorMessage="1" sqref="C34 C36:C39 C35" xr:uid="{01029D60-05B7-45A4-B0DD-B6C8EBFC31F9}">
      <formula1>"1,2,3,4,5,6"</formula1>
    </dataValidation>
  </dataValidations>
  <pageMargins left="0.7" right="0.7" top="0.75" bottom="0.75" header="0.3" footer="0.3"/>
  <pageSetup orientation="landscape" horizontalDpi="0" verticalDpi="0"/>
  <drawing r:id="rId1"/>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U106"/>
  <sheetViews>
    <sheetView showGridLines="0" zoomScaleNormal="34" workbookViewId="0">
      <selection activeCell="D93" sqref="D93"/>
    </sheetView>
  </sheetViews>
  <sheetFormatPr baseColWidth="10" defaultColWidth="10.83203125" defaultRowHeight="16" x14ac:dyDescent="0.2"/>
  <cols>
    <col min="1" max="1" width="10.83203125" style="49"/>
    <col min="2" max="2" width="46.33203125" style="6" customWidth="1"/>
    <col min="3" max="3" width="52.1640625" style="109" customWidth="1"/>
    <col min="4" max="4" width="13.83203125" style="6" customWidth="1"/>
    <col min="5" max="5" width="34.1640625" style="6" hidden="1" customWidth="1"/>
    <col min="6" max="6" width="11.83203125" style="6" hidden="1" customWidth="1"/>
    <col min="7" max="7" width="12.5" style="6" hidden="1" customWidth="1"/>
    <col min="8" max="8" width="10.83203125" style="6" hidden="1" customWidth="1"/>
    <col min="9" max="9" width="12.1640625" style="6" hidden="1" customWidth="1"/>
    <col min="10" max="10" width="14.5" style="6" hidden="1" customWidth="1"/>
    <col min="11" max="11" width="10.83203125" style="6" hidden="1" customWidth="1"/>
    <col min="12" max="12" width="17.6640625" style="6" hidden="1" customWidth="1"/>
    <col min="13" max="13" width="14" style="6" hidden="1" customWidth="1"/>
    <col min="14" max="15" width="10.83203125" style="6" hidden="1" customWidth="1"/>
    <col min="16" max="16" width="10.83203125" style="6"/>
    <col min="17" max="21" width="10.83203125" style="49"/>
    <col min="22" max="16384" width="10.83203125" style="6"/>
  </cols>
  <sheetData>
    <row r="1" spans="2:16" ht="19" x14ac:dyDescent="0.25">
      <c r="B1" s="30"/>
      <c r="C1" s="103"/>
      <c r="D1" s="30"/>
      <c r="E1" s="30"/>
      <c r="F1" s="30"/>
      <c r="G1" s="30"/>
      <c r="H1" s="30"/>
      <c r="I1" s="30"/>
      <c r="J1" s="30"/>
      <c r="K1" s="30"/>
      <c r="L1" s="30"/>
      <c r="M1" s="30"/>
      <c r="N1" s="30"/>
      <c r="O1" s="30"/>
      <c r="P1" s="30"/>
    </row>
    <row r="2" spans="2:16" ht="19" x14ac:dyDescent="0.25">
      <c r="B2" s="30"/>
      <c r="C2" s="103"/>
      <c r="D2" s="30"/>
      <c r="E2" s="30"/>
      <c r="F2" s="30"/>
      <c r="G2" s="30"/>
      <c r="H2" s="30"/>
      <c r="I2" s="30"/>
      <c r="J2" s="30"/>
      <c r="K2" s="30"/>
      <c r="L2" s="30"/>
      <c r="M2" s="30"/>
      <c r="N2" s="30"/>
      <c r="O2" s="30"/>
      <c r="P2" s="30"/>
    </row>
    <row r="3" spans="2:16" ht="19" x14ac:dyDescent="0.25">
      <c r="B3" s="30"/>
      <c r="C3" s="103"/>
      <c r="D3" s="30"/>
      <c r="E3" s="30"/>
      <c r="F3" s="30"/>
      <c r="G3" s="30"/>
      <c r="H3" s="30"/>
      <c r="I3" s="30"/>
      <c r="J3" s="30"/>
      <c r="K3" s="30"/>
      <c r="L3" s="30"/>
      <c r="M3" s="30"/>
      <c r="N3" s="30"/>
      <c r="O3" s="30"/>
      <c r="P3" s="30"/>
    </row>
    <row r="4" spans="2:16" ht="19" x14ac:dyDescent="0.25">
      <c r="B4" s="30"/>
      <c r="C4" s="103"/>
      <c r="D4" s="30"/>
      <c r="E4" s="30"/>
      <c r="F4" s="30"/>
      <c r="G4" s="30"/>
      <c r="H4" s="30"/>
      <c r="I4" s="30"/>
      <c r="J4" s="30"/>
      <c r="K4" s="30"/>
      <c r="L4" s="30"/>
      <c r="M4" s="30"/>
      <c r="N4" s="30"/>
      <c r="O4" s="30"/>
      <c r="P4" s="30"/>
    </row>
    <row r="5" spans="2:16" ht="19" x14ac:dyDescent="0.25">
      <c r="B5" s="30"/>
      <c r="C5" s="103"/>
      <c r="D5" s="30"/>
      <c r="E5" s="30"/>
      <c r="F5" s="30"/>
      <c r="G5" s="30"/>
      <c r="H5" s="30"/>
      <c r="I5" s="30"/>
      <c r="J5" s="30"/>
      <c r="K5" s="30"/>
      <c r="L5" s="30"/>
      <c r="M5" s="30"/>
      <c r="N5" s="30"/>
      <c r="O5" s="30"/>
      <c r="P5" s="30"/>
    </row>
    <row r="6" spans="2:16" ht="19" x14ac:dyDescent="0.25">
      <c r="B6" s="30"/>
      <c r="C6" s="103"/>
      <c r="D6" s="30"/>
      <c r="E6" s="30"/>
      <c r="F6" s="30"/>
      <c r="G6" s="30"/>
      <c r="H6" s="30"/>
      <c r="I6" s="30"/>
      <c r="J6" s="30"/>
      <c r="K6" s="30"/>
      <c r="L6" s="30"/>
      <c r="M6" s="30"/>
      <c r="N6" s="30"/>
      <c r="O6" s="30"/>
      <c r="P6" s="30"/>
    </row>
    <row r="7" spans="2:16" ht="19" x14ac:dyDescent="0.25">
      <c r="B7" s="30"/>
      <c r="C7" s="103"/>
      <c r="D7" s="30"/>
      <c r="E7" s="30"/>
      <c r="F7" s="30"/>
      <c r="G7" s="30"/>
      <c r="H7" s="30"/>
      <c r="I7" s="30"/>
      <c r="J7" s="30"/>
      <c r="K7" s="30"/>
      <c r="L7" s="30"/>
      <c r="M7" s="30"/>
      <c r="N7" s="30"/>
      <c r="O7" s="30"/>
      <c r="P7" s="30"/>
    </row>
    <row r="8" spans="2:16" ht="19" x14ac:dyDescent="0.25">
      <c r="B8" s="30"/>
      <c r="C8" s="103"/>
      <c r="D8" s="30"/>
      <c r="E8" s="30"/>
      <c r="F8" s="30"/>
      <c r="G8" s="30"/>
      <c r="H8" s="30"/>
      <c r="I8" s="30"/>
      <c r="J8" s="30"/>
      <c r="K8" s="30"/>
      <c r="L8" s="30"/>
      <c r="M8" s="30"/>
      <c r="N8" s="30"/>
      <c r="O8" s="30"/>
      <c r="P8" s="30"/>
    </row>
    <row r="9" spans="2:16" ht="19" x14ac:dyDescent="0.25">
      <c r="B9" s="30"/>
      <c r="C9" s="103"/>
      <c r="D9" s="30"/>
      <c r="E9" s="30"/>
      <c r="F9" s="30"/>
      <c r="G9" s="30"/>
      <c r="H9" s="30"/>
      <c r="I9" s="30"/>
      <c r="J9" s="30"/>
      <c r="K9" s="30"/>
      <c r="L9" s="30"/>
      <c r="M9" s="30"/>
      <c r="N9" s="30"/>
      <c r="O9" s="30"/>
      <c r="P9" s="30"/>
    </row>
    <row r="10" spans="2:16" ht="19" x14ac:dyDescent="0.25">
      <c r="B10" s="30"/>
      <c r="C10" s="103"/>
      <c r="D10" s="30"/>
      <c r="E10" s="30"/>
      <c r="F10" s="30"/>
      <c r="G10" s="30"/>
      <c r="H10" s="30"/>
      <c r="I10" s="30"/>
      <c r="J10" s="30"/>
      <c r="K10" s="30"/>
      <c r="L10" s="30"/>
      <c r="M10" s="30"/>
      <c r="N10" s="30"/>
      <c r="O10" s="30"/>
      <c r="P10" s="30"/>
    </row>
    <row r="11" spans="2:16" ht="244.5" customHeight="1" thickBot="1" x14ac:dyDescent="0.3">
      <c r="B11" s="30"/>
      <c r="C11" s="103"/>
      <c r="D11" s="30"/>
      <c r="E11" s="30"/>
      <c r="F11" s="30"/>
      <c r="G11" s="30"/>
      <c r="H11" s="30"/>
      <c r="I11" s="30"/>
      <c r="J11" s="30"/>
      <c r="K11" s="30"/>
      <c r="L11" s="30"/>
      <c r="M11" s="30"/>
      <c r="N11" s="30"/>
      <c r="O11" s="30"/>
      <c r="P11" s="30"/>
    </row>
    <row r="12" spans="2:16" ht="343.5" hidden="1" customHeight="1" thickBot="1" x14ac:dyDescent="0.3">
      <c r="B12" s="30"/>
      <c r="C12" s="103"/>
      <c r="D12" s="197" t="s">
        <v>172</v>
      </c>
      <c r="E12" s="197" t="s">
        <v>168</v>
      </c>
      <c r="F12" s="30"/>
      <c r="G12" s="30"/>
      <c r="H12" s="30"/>
      <c r="I12" s="30"/>
      <c r="J12" s="30"/>
      <c r="K12" s="30"/>
      <c r="L12" s="30"/>
      <c r="M12" s="30"/>
      <c r="N12" s="30"/>
      <c r="O12" s="30"/>
      <c r="P12" s="30"/>
    </row>
    <row r="13" spans="2:16" ht="24" x14ac:dyDescent="0.3">
      <c r="B13" s="61" t="s">
        <v>11</v>
      </c>
      <c r="C13" s="104"/>
      <c r="D13" s="161"/>
      <c r="E13" s="156"/>
      <c r="F13" s="82"/>
      <c r="G13" s="82"/>
      <c r="H13" s="82"/>
      <c r="I13" s="82"/>
      <c r="J13" s="82"/>
      <c r="K13" s="82"/>
      <c r="L13" s="83"/>
      <c r="M13" s="83"/>
      <c r="N13" s="83"/>
      <c r="O13" s="84"/>
      <c r="P13" s="30"/>
    </row>
    <row r="14" spans="2:16" ht="20" customHeight="1" x14ac:dyDescent="0.25">
      <c r="B14" s="225" t="s">
        <v>0</v>
      </c>
      <c r="C14" s="221" t="s">
        <v>1</v>
      </c>
      <c r="D14" s="223" t="s">
        <v>2</v>
      </c>
      <c r="E14" s="157" t="s">
        <v>3</v>
      </c>
      <c r="F14" s="237" t="s">
        <v>4</v>
      </c>
      <c r="G14" s="238"/>
      <c r="H14" s="238"/>
      <c r="I14" s="238"/>
      <c r="J14" s="238"/>
      <c r="K14" s="239"/>
      <c r="L14" s="86"/>
      <c r="M14" s="86"/>
      <c r="N14" s="86"/>
      <c r="O14" s="87"/>
      <c r="P14" s="30"/>
    </row>
    <row r="15" spans="2:16" ht="19" x14ac:dyDescent="0.25">
      <c r="B15" s="226"/>
      <c r="C15" s="222"/>
      <c r="D15" s="224"/>
      <c r="E15" s="158"/>
      <c r="F15" s="85" t="s">
        <v>5</v>
      </c>
      <c r="G15" s="85" t="s">
        <v>6</v>
      </c>
      <c r="H15" s="85" t="s">
        <v>7</v>
      </c>
      <c r="I15" s="85" t="s">
        <v>8</v>
      </c>
      <c r="J15" s="85" t="s">
        <v>9</v>
      </c>
      <c r="K15" s="85" t="s">
        <v>10</v>
      </c>
      <c r="L15" s="86"/>
      <c r="M15" s="86"/>
      <c r="N15" s="86"/>
      <c r="O15" s="87"/>
      <c r="P15" s="30"/>
    </row>
    <row r="16" spans="2:16" ht="60" x14ac:dyDescent="0.25">
      <c r="B16" s="50" t="s">
        <v>12</v>
      </c>
      <c r="C16" s="179" t="s">
        <v>78</v>
      </c>
      <c r="D16" s="162">
        <v>2</v>
      </c>
      <c r="E16" s="159"/>
      <c r="F16" s="88">
        <f>D16</f>
        <v>2</v>
      </c>
      <c r="G16" s="90"/>
      <c r="H16" s="90"/>
      <c r="I16" s="90"/>
      <c r="J16" s="89">
        <f>D16</f>
        <v>2</v>
      </c>
      <c r="K16" s="90"/>
      <c r="L16" s="235" t="s">
        <v>169</v>
      </c>
      <c r="M16" s="236"/>
      <c r="N16" s="236"/>
      <c r="O16" s="87"/>
      <c r="P16" s="30"/>
    </row>
    <row r="17" spans="2:16" ht="80" x14ac:dyDescent="0.25">
      <c r="B17" s="50" t="s">
        <v>13</v>
      </c>
      <c r="C17" s="43" t="s">
        <v>79</v>
      </c>
      <c r="D17" s="162">
        <v>2</v>
      </c>
      <c r="E17" s="159"/>
      <c r="F17" s="111">
        <f>D17</f>
        <v>2</v>
      </c>
      <c r="G17" s="90"/>
      <c r="H17" s="90"/>
      <c r="I17" s="90"/>
      <c r="J17" s="89">
        <f>D17</f>
        <v>2</v>
      </c>
      <c r="K17" s="90"/>
      <c r="L17" s="86"/>
      <c r="M17" s="86"/>
      <c r="N17" s="86"/>
      <c r="O17" s="87"/>
      <c r="P17" s="30"/>
    </row>
    <row r="18" spans="2:16" ht="80" x14ac:dyDescent="0.25">
      <c r="B18" s="50" t="s">
        <v>14</v>
      </c>
      <c r="C18" s="43" t="s">
        <v>81</v>
      </c>
      <c r="D18" s="162">
        <v>2</v>
      </c>
      <c r="E18" s="159"/>
      <c r="F18" s="90"/>
      <c r="G18" s="90"/>
      <c r="H18" s="90"/>
      <c r="I18" s="89">
        <f>D18</f>
        <v>2</v>
      </c>
      <c r="J18" s="89">
        <f>D18</f>
        <v>2</v>
      </c>
      <c r="K18" s="90"/>
      <c r="L18" s="86"/>
      <c r="M18" s="86"/>
      <c r="N18" s="86"/>
      <c r="O18" s="87"/>
      <c r="P18" s="30"/>
    </row>
    <row r="19" spans="2:16" ht="81" thickBot="1" x14ac:dyDescent="0.3">
      <c r="B19" s="163" t="s">
        <v>15</v>
      </c>
      <c r="C19" s="164" t="s">
        <v>80</v>
      </c>
      <c r="D19" s="165">
        <v>2</v>
      </c>
      <c r="E19" s="160"/>
      <c r="F19" s="91"/>
      <c r="G19" s="92">
        <f>D19</f>
        <v>2</v>
      </c>
      <c r="H19" s="91"/>
      <c r="I19" s="92">
        <f>D19</f>
        <v>2</v>
      </c>
      <c r="J19" s="92">
        <f>D19</f>
        <v>2</v>
      </c>
      <c r="K19" s="91"/>
      <c r="L19" s="86"/>
      <c r="M19" s="86"/>
      <c r="N19" s="86"/>
      <c r="O19" s="87"/>
      <c r="P19" s="30"/>
    </row>
    <row r="20" spans="2:16" ht="40" x14ac:dyDescent="0.25">
      <c r="B20" s="34"/>
      <c r="C20" s="105"/>
      <c r="D20" s="34"/>
      <c r="E20" s="154" t="s">
        <v>16</v>
      </c>
      <c r="F20" s="93">
        <f>SUM(F16:F19)</f>
        <v>4</v>
      </c>
      <c r="G20" s="93">
        <f t="shared" ref="G20:K20" si="0">SUM(G16:G19)</f>
        <v>2</v>
      </c>
      <c r="H20" s="93">
        <f t="shared" si="0"/>
        <v>0</v>
      </c>
      <c r="I20" s="93">
        <f t="shared" si="0"/>
        <v>4</v>
      </c>
      <c r="J20" s="93">
        <f t="shared" si="0"/>
        <v>8</v>
      </c>
      <c r="K20" s="94">
        <f t="shared" si="0"/>
        <v>0</v>
      </c>
      <c r="L20" s="86"/>
      <c r="M20" s="95" t="s">
        <v>25</v>
      </c>
      <c r="N20" s="96">
        <f>SUM(F20:K20)</f>
        <v>18</v>
      </c>
      <c r="O20" s="87"/>
      <c r="P20" s="30"/>
    </row>
    <row r="21" spans="2:16" ht="20" thickBot="1" x14ac:dyDescent="0.3">
      <c r="B21" s="34"/>
      <c r="C21" s="105"/>
      <c r="D21" s="34"/>
      <c r="E21" s="155"/>
      <c r="F21" s="98" t="s">
        <v>56</v>
      </c>
      <c r="G21" s="98" t="s">
        <v>54</v>
      </c>
      <c r="H21" s="98" t="s">
        <v>58</v>
      </c>
      <c r="I21" s="98" t="s">
        <v>56</v>
      </c>
      <c r="J21" s="98" t="s">
        <v>57</v>
      </c>
      <c r="K21" s="99" t="s">
        <v>58</v>
      </c>
      <c r="L21" s="86"/>
      <c r="M21" s="97"/>
      <c r="N21" s="99" t="s">
        <v>83</v>
      </c>
      <c r="O21" s="181" t="s">
        <v>171</v>
      </c>
      <c r="P21" s="30"/>
    </row>
    <row r="22" spans="2:16" ht="20" thickBot="1" x14ac:dyDescent="0.3">
      <c r="B22" s="34"/>
      <c r="C22" s="105"/>
      <c r="D22" s="34"/>
      <c r="E22" s="100"/>
      <c r="F22" s="101"/>
      <c r="G22" s="101"/>
      <c r="H22" s="101"/>
      <c r="I22" s="101"/>
      <c r="J22" s="101"/>
      <c r="K22" s="101"/>
      <c r="L22" s="100"/>
      <c r="M22" s="100"/>
      <c r="N22" s="100"/>
      <c r="O22" s="102"/>
      <c r="P22" s="30"/>
    </row>
    <row r="23" spans="2:16" ht="19" x14ac:dyDescent="0.25">
      <c r="B23" s="30"/>
      <c r="C23" s="103"/>
      <c r="D23" s="30"/>
      <c r="E23" s="30"/>
      <c r="F23" s="180" t="s">
        <v>170</v>
      </c>
      <c r="G23" s="30"/>
      <c r="H23" s="30"/>
      <c r="I23" s="30"/>
      <c r="J23" s="30"/>
      <c r="K23" s="30"/>
      <c r="L23" s="30"/>
      <c r="M23" s="30"/>
      <c r="N23" s="30"/>
      <c r="O23" s="30"/>
      <c r="P23" s="30"/>
    </row>
    <row r="24" spans="2:16" ht="20" thickBot="1" x14ac:dyDescent="0.3">
      <c r="B24" s="30"/>
      <c r="C24" s="103"/>
      <c r="D24" s="30"/>
      <c r="E24" s="30"/>
      <c r="F24" s="30"/>
      <c r="G24" s="30"/>
      <c r="H24" s="30"/>
      <c r="I24" s="30"/>
      <c r="J24" s="30"/>
      <c r="K24" s="30"/>
      <c r="L24" s="30"/>
      <c r="M24" s="30"/>
      <c r="N24" s="30"/>
      <c r="O24" s="30"/>
      <c r="P24" s="30"/>
    </row>
    <row r="25" spans="2:16" ht="24" x14ac:dyDescent="0.3">
      <c r="B25" s="60" t="s">
        <v>17</v>
      </c>
      <c r="C25" s="106"/>
      <c r="D25" s="169"/>
      <c r="E25" s="62"/>
      <c r="F25" s="62"/>
      <c r="G25" s="62"/>
      <c r="H25" s="62"/>
      <c r="I25" s="62"/>
      <c r="J25" s="62"/>
      <c r="K25" s="62"/>
      <c r="L25" s="31"/>
      <c r="M25" s="31"/>
      <c r="N25" s="31"/>
      <c r="O25" s="32"/>
      <c r="P25" s="30"/>
    </row>
    <row r="26" spans="2:16" ht="19" x14ac:dyDescent="0.25">
      <c r="B26" s="225" t="s">
        <v>0</v>
      </c>
      <c r="C26" s="221" t="s">
        <v>1</v>
      </c>
      <c r="D26" s="223" t="s">
        <v>2</v>
      </c>
      <c r="E26" s="166" t="s">
        <v>3</v>
      </c>
      <c r="F26" s="240" t="s">
        <v>4</v>
      </c>
      <c r="G26" s="241"/>
      <c r="H26" s="241"/>
      <c r="I26" s="241"/>
      <c r="J26" s="241"/>
      <c r="K26" s="242"/>
      <c r="L26" s="34"/>
      <c r="M26" s="34"/>
      <c r="N26" s="34"/>
      <c r="O26" s="35"/>
      <c r="P26" s="30"/>
    </row>
    <row r="27" spans="2:16" ht="19" x14ac:dyDescent="0.25">
      <c r="B27" s="226"/>
      <c r="C27" s="222"/>
      <c r="D27" s="224"/>
      <c r="E27" s="167"/>
      <c r="F27" s="58" t="s">
        <v>5</v>
      </c>
      <c r="G27" s="58" t="s">
        <v>6</v>
      </c>
      <c r="H27" s="58" t="s">
        <v>7</v>
      </c>
      <c r="I27" s="58" t="s">
        <v>8</v>
      </c>
      <c r="J27" s="58" t="s">
        <v>9</v>
      </c>
      <c r="K27" s="58" t="s">
        <v>10</v>
      </c>
      <c r="L27" s="34"/>
      <c r="M27" s="34"/>
      <c r="N27" s="34"/>
      <c r="O27" s="35"/>
      <c r="P27" s="30"/>
    </row>
    <row r="28" spans="2:16" ht="60" x14ac:dyDescent="0.25">
      <c r="B28" s="50" t="s">
        <v>18</v>
      </c>
      <c r="C28" s="43" t="s">
        <v>96</v>
      </c>
      <c r="D28" s="162">
        <v>0</v>
      </c>
      <c r="E28" s="168"/>
      <c r="F28" s="46"/>
      <c r="G28" s="46"/>
      <c r="H28" s="46"/>
      <c r="I28" s="46"/>
      <c r="J28" s="45">
        <f>D29</f>
        <v>2</v>
      </c>
      <c r="K28" s="46"/>
      <c r="L28" s="34"/>
      <c r="M28" s="34"/>
      <c r="N28" s="34"/>
      <c r="O28" s="35"/>
      <c r="P28" s="30"/>
    </row>
    <row r="29" spans="2:16" ht="60" x14ac:dyDescent="0.25">
      <c r="B29" s="50" t="s">
        <v>19</v>
      </c>
      <c r="C29" s="43" t="s">
        <v>94</v>
      </c>
      <c r="D29" s="162">
        <v>2</v>
      </c>
      <c r="E29" s="168"/>
      <c r="F29" s="46"/>
      <c r="G29" s="42">
        <f>D29</f>
        <v>2</v>
      </c>
      <c r="H29" s="46"/>
      <c r="I29" s="42">
        <f>D29</f>
        <v>2</v>
      </c>
      <c r="J29" s="42">
        <f t="shared" ref="J29:J36" si="1">D29</f>
        <v>2</v>
      </c>
      <c r="K29" s="42">
        <f>D29</f>
        <v>2</v>
      </c>
      <c r="L29" s="34"/>
      <c r="M29" s="34"/>
      <c r="N29" s="34"/>
      <c r="O29" s="35"/>
      <c r="P29" s="30"/>
    </row>
    <row r="30" spans="2:16" ht="100" x14ac:dyDescent="0.25">
      <c r="B30" s="50" t="s">
        <v>99</v>
      </c>
      <c r="C30" s="43" t="s">
        <v>89</v>
      </c>
      <c r="D30" s="162">
        <v>2</v>
      </c>
      <c r="E30" s="168"/>
      <c r="F30" s="46"/>
      <c r="G30" s="46"/>
      <c r="H30" s="42">
        <f>D30</f>
        <v>2</v>
      </c>
      <c r="I30" s="42">
        <f>D30</f>
        <v>2</v>
      </c>
      <c r="J30" s="42">
        <f t="shared" si="1"/>
        <v>2</v>
      </c>
      <c r="K30" s="45">
        <f>D30</f>
        <v>2</v>
      </c>
      <c r="L30" s="34"/>
      <c r="M30" s="34"/>
      <c r="N30" s="34"/>
      <c r="O30" s="35"/>
      <c r="P30" s="30"/>
    </row>
    <row r="31" spans="2:16" ht="100" x14ac:dyDescent="0.25">
      <c r="B31" s="50" t="s">
        <v>20</v>
      </c>
      <c r="C31" s="43" t="s">
        <v>95</v>
      </c>
      <c r="D31" s="162">
        <v>2</v>
      </c>
      <c r="E31" s="168"/>
      <c r="F31" s="46"/>
      <c r="G31" s="46"/>
      <c r="H31" s="46"/>
      <c r="I31" s="46"/>
      <c r="J31" s="45">
        <f t="shared" si="1"/>
        <v>2</v>
      </c>
      <c r="K31" s="46"/>
      <c r="L31" s="34"/>
      <c r="M31" s="34"/>
      <c r="N31" s="34"/>
      <c r="O31" s="35"/>
      <c r="P31" s="30"/>
    </row>
    <row r="32" spans="2:16" ht="60" x14ac:dyDescent="0.25">
      <c r="B32" s="50" t="s">
        <v>88</v>
      </c>
      <c r="C32" s="110" t="s">
        <v>87</v>
      </c>
      <c r="D32" s="162">
        <v>2</v>
      </c>
      <c r="E32" s="168"/>
      <c r="F32" s="46"/>
      <c r="G32" s="113">
        <f>D32</f>
        <v>2</v>
      </c>
      <c r="H32" s="42">
        <f>D32</f>
        <v>2</v>
      </c>
      <c r="I32" s="46"/>
      <c r="J32" s="45">
        <f t="shared" si="1"/>
        <v>2</v>
      </c>
      <c r="K32" s="113">
        <f>D32</f>
        <v>2</v>
      </c>
      <c r="L32" s="34"/>
      <c r="M32" s="34"/>
      <c r="N32" s="34"/>
      <c r="O32" s="35"/>
      <c r="P32" s="30"/>
    </row>
    <row r="33" spans="2:16" ht="60" x14ac:dyDescent="0.25">
      <c r="B33" s="50" t="s">
        <v>86</v>
      </c>
      <c r="C33" s="110" t="s">
        <v>85</v>
      </c>
      <c r="D33" s="162">
        <v>2</v>
      </c>
      <c r="E33" s="168"/>
      <c r="F33" s="42">
        <f>D33</f>
        <v>2</v>
      </c>
      <c r="G33" s="42">
        <f>D33</f>
        <v>2</v>
      </c>
      <c r="H33" s="46"/>
      <c r="I33" s="47"/>
      <c r="J33" s="45">
        <f t="shared" si="1"/>
        <v>2</v>
      </c>
      <c r="K33" s="46"/>
      <c r="L33" s="34"/>
      <c r="M33" s="34"/>
      <c r="N33" s="34"/>
      <c r="O33" s="35"/>
      <c r="P33" s="30"/>
    </row>
    <row r="34" spans="2:16" ht="80" x14ac:dyDescent="0.25">
      <c r="B34" s="50" t="s">
        <v>92</v>
      </c>
      <c r="C34" s="110" t="s">
        <v>93</v>
      </c>
      <c r="D34" s="162">
        <v>2</v>
      </c>
      <c r="E34" s="168"/>
      <c r="F34" s="47"/>
      <c r="G34" s="47"/>
      <c r="H34" s="113">
        <f>D34</f>
        <v>2</v>
      </c>
      <c r="I34" s="113">
        <f>D34</f>
        <v>2</v>
      </c>
      <c r="J34" s="45">
        <f t="shared" si="1"/>
        <v>2</v>
      </c>
      <c r="K34" s="46"/>
      <c r="L34" s="34"/>
      <c r="M34" s="34"/>
      <c r="N34" s="34"/>
      <c r="O34" s="35"/>
      <c r="P34" s="30"/>
    </row>
    <row r="35" spans="2:16" ht="60" x14ac:dyDescent="0.25">
      <c r="B35" s="50" t="s">
        <v>91</v>
      </c>
      <c r="C35" s="110" t="s">
        <v>90</v>
      </c>
      <c r="D35" s="162">
        <v>2</v>
      </c>
      <c r="E35" s="168"/>
      <c r="F35" s="47"/>
      <c r="G35" s="47"/>
      <c r="H35" s="113">
        <f>D35</f>
        <v>2</v>
      </c>
      <c r="I35" s="47"/>
      <c r="J35" s="45">
        <f t="shared" si="1"/>
        <v>2</v>
      </c>
      <c r="K35" s="46"/>
      <c r="L35" s="34"/>
      <c r="M35" s="34"/>
      <c r="N35" s="34"/>
      <c r="O35" s="35"/>
      <c r="P35" s="30"/>
    </row>
    <row r="36" spans="2:16" ht="80" x14ac:dyDescent="0.25">
      <c r="B36" s="50" t="s">
        <v>98</v>
      </c>
      <c r="C36" s="110" t="s">
        <v>97</v>
      </c>
      <c r="D36" s="162">
        <v>2</v>
      </c>
      <c r="E36" s="168"/>
      <c r="F36" s="46"/>
      <c r="G36" s="46"/>
      <c r="H36" s="46"/>
      <c r="I36" s="47"/>
      <c r="J36" s="45">
        <f t="shared" si="1"/>
        <v>2</v>
      </c>
      <c r="K36" s="46"/>
      <c r="L36" s="34"/>
      <c r="M36" s="34"/>
      <c r="N36" s="34"/>
      <c r="O36" s="35"/>
      <c r="P36" s="30"/>
    </row>
    <row r="37" spans="2:16" ht="101" thickBot="1" x14ac:dyDescent="0.3">
      <c r="B37" s="163" t="s">
        <v>21</v>
      </c>
      <c r="C37" s="164" t="s">
        <v>84</v>
      </c>
      <c r="D37" s="165">
        <v>2</v>
      </c>
      <c r="E37" s="168"/>
      <c r="F37" s="45">
        <f>D37</f>
        <v>2</v>
      </c>
      <c r="G37" s="46"/>
      <c r="H37" s="45">
        <f>D37</f>
        <v>2</v>
      </c>
      <c r="I37" s="113">
        <f>D37</f>
        <v>2</v>
      </c>
      <c r="J37" s="46"/>
      <c r="K37" s="45">
        <f>D37</f>
        <v>2</v>
      </c>
      <c r="L37" s="34"/>
      <c r="M37" s="34"/>
      <c r="N37" s="34"/>
      <c r="O37" s="35"/>
      <c r="P37" s="30"/>
    </row>
    <row r="38" spans="2:16" ht="40" x14ac:dyDescent="0.25">
      <c r="B38" s="34"/>
      <c r="C38" s="105"/>
      <c r="D38" s="34"/>
      <c r="E38" s="151" t="s">
        <v>22</v>
      </c>
      <c r="F38" s="33">
        <f t="shared" ref="F38:K38" si="2">SUM(F28:F37)</f>
        <v>4</v>
      </c>
      <c r="G38" s="33">
        <f t="shared" si="2"/>
        <v>6</v>
      </c>
      <c r="H38" s="33">
        <f t="shared" si="2"/>
        <v>10</v>
      </c>
      <c r="I38" s="33">
        <f t="shared" si="2"/>
        <v>8</v>
      </c>
      <c r="J38" s="33">
        <f t="shared" si="2"/>
        <v>18</v>
      </c>
      <c r="K38" s="44">
        <f t="shared" si="2"/>
        <v>8</v>
      </c>
      <c r="L38" s="34"/>
      <c r="M38" s="9" t="s">
        <v>24</v>
      </c>
      <c r="N38" s="8">
        <f>SUM(F38:K38)</f>
        <v>54</v>
      </c>
      <c r="O38" s="35"/>
      <c r="P38" s="30"/>
    </row>
    <row r="39" spans="2:16" ht="20" thickBot="1" x14ac:dyDescent="0.3">
      <c r="B39" s="34"/>
      <c r="C39" s="105"/>
      <c r="D39" s="34"/>
      <c r="E39" s="152"/>
      <c r="F39" s="4" t="s">
        <v>56</v>
      </c>
      <c r="G39" s="4" t="s">
        <v>55</v>
      </c>
      <c r="H39" s="4" t="s">
        <v>59</v>
      </c>
      <c r="I39" s="4" t="s">
        <v>57</v>
      </c>
      <c r="J39" s="4" t="s">
        <v>83</v>
      </c>
      <c r="K39" s="5" t="s">
        <v>57</v>
      </c>
      <c r="L39" s="34"/>
      <c r="M39" s="10"/>
      <c r="N39" s="5" t="s">
        <v>127</v>
      </c>
      <c r="O39" s="35"/>
      <c r="P39" s="30"/>
    </row>
    <row r="40" spans="2:16" ht="20" thickBot="1" x14ac:dyDescent="0.3">
      <c r="B40" s="34"/>
      <c r="C40" s="105"/>
      <c r="D40" s="34"/>
      <c r="E40" s="36"/>
      <c r="F40" s="36"/>
      <c r="G40" s="36"/>
      <c r="H40" s="36"/>
      <c r="I40" s="36"/>
      <c r="J40" s="36"/>
      <c r="K40" s="36"/>
      <c r="L40" s="36"/>
      <c r="M40" s="36"/>
      <c r="N40" s="36"/>
      <c r="O40" s="37"/>
      <c r="P40" s="30"/>
    </row>
    <row r="41" spans="2:16" ht="19" x14ac:dyDescent="0.25">
      <c r="B41" s="30"/>
      <c r="C41" s="103"/>
      <c r="D41" s="30"/>
      <c r="E41" s="30"/>
      <c r="F41" s="30"/>
      <c r="G41" s="30"/>
      <c r="H41" s="30"/>
      <c r="I41" s="30"/>
      <c r="J41" s="30"/>
      <c r="K41" s="30"/>
      <c r="L41" s="30"/>
      <c r="M41" s="30"/>
      <c r="N41" s="30"/>
      <c r="O41" s="30"/>
      <c r="P41" s="30"/>
    </row>
    <row r="42" spans="2:16" ht="20" thickBot="1" x14ac:dyDescent="0.3">
      <c r="B42" s="30"/>
      <c r="C42" s="103"/>
      <c r="D42" s="30"/>
      <c r="E42" s="30"/>
      <c r="F42" s="30"/>
      <c r="G42" s="30"/>
      <c r="H42" s="30"/>
      <c r="I42" s="30"/>
      <c r="J42" s="30"/>
      <c r="K42" s="30"/>
      <c r="L42" s="30"/>
      <c r="M42" s="30"/>
      <c r="N42" s="30"/>
      <c r="O42" s="30"/>
      <c r="P42" s="30"/>
    </row>
    <row r="43" spans="2:16" ht="24" x14ac:dyDescent="0.3">
      <c r="B43" s="63" t="s">
        <v>100</v>
      </c>
      <c r="C43" s="107"/>
      <c r="D43" s="171"/>
      <c r="E43" s="64"/>
      <c r="F43" s="64"/>
      <c r="G43" s="64"/>
      <c r="H43" s="64"/>
      <c r="I43" s="64"/>
      <c r="J43" s="64"/>
      <c r="K43" s="64"/>
      <c r="L43" s="31"/>
      <c r="M43" s="31"/>
      <c r="N43" s="31"/>
      <c r="O43" s="32"/>
      <c r="P43" s="30"/>
    </row>
    <row r="44" spans="2:16" ht="19" x14ac:dyDescent="0.25">
      <c r="B44" s="243" t="s">
        <v>0</v>
      </c>
      <c r="C44" s="229" t="s">
        <v>1</v>
      </c>
      <c r="D44" s="231" t="s">
        <v>2</v>
      </c>
      <c r="E44" s="233" t="s">
        <v>3</v>
      </c>
      <c r="F44" s="240" t="s">
        <v>4</v>
      </c>
      <c r="G44" s="241"/>
      <c r="H44" s="241"/>
      <c r="I44" s="241"/>
      <c r="J44" s="241"/>
      <c r="K44" s="242"/>
      <c r="L44" s="34"/>
      <c r="M44" s="34"/>
      <c r="N44" s="34"/>
      <c r="O44" s="35"/>
      <c r="P44" s="30"/>
    </row>
    <row r="45" spans="2:16" ht="19" x14ac:dyDescent="0.25">
      <c r="B45" s="244"/>
      <c r="C45" s="230"/>
      <c r="D45" s="232"/>
      <c r="E45" s="234"/>
      <c r="F45" s="58" t="s">
        <v>5</v>
      </c>
      <c r="G45" s="58" t="s">
        <v>6</v>
      </c>
      <c r="H45" s="58" t="s">
        <v>7</v>
      </c>
      <c r="I45" s="58" t="s">
        <v>8</v>
      </c>
      <c r="J45" s="58" t="s">
        <v>9</v>
      </c>
      <c r="K45" s="58" t="s">
        <v>10</v>
      </c>
      <c r="L45" s="34"/>
      <c r="M45" s="34"/>
      <c r="N45" s="34"/>
      <c r="O45" s="35"/>
      <c r="P45" s="30"/>
    </row>
    <row r="46" spans="2:16" ht="100" x14ac:dyDescent="0.25">
      <c r="B46" s="51" t="s">
        <v>102</v>
      </c>
      <c r="C46" s="43" t="s">
        <v>101</v>
      </c>
      <c r="D46" s="162" t="s">
        <v>157</v>
      </c>
      <c r="E46" s="168"/>
      <c r="F46" s="113" t="str">
        <f>D46</f>
        <v>N/A</v>
      </c>
      <c r="G46" s="46"/>
      <c r="H46" s="45" t="str">
        <f>D46</f>
        <v>N/A</v>
      </c>
      <c r="I46" s="45" t="str">
        <f>D46</f>
        <v>N/A</v>
      </c>
      <c r="J46" s="45" t="str">
        <f t="shared" ref="J46:J51" si="3">D46</f>
        <v>N/A</v>
      </c>
      <c r="K46" s="46"/>
      <c r="L46" s="34"/>
      <c r="M46" s="34"/>
      <c r="N46" s="34"/>
      <c r="O46" s="35"/>
      <c r="P46" s="30"/>
    </row>
    <row r="47" spans="2:16" ht="40" x14ac:dyDescent="0.25">
      <c r="B47" s="50" t="s">
        <v>106</v>
      </c>
      <c r="C47" s="43" t="s">
        <v>105</v>
      </c>
      <c r="D47" s="162">
        <v>2</v>
      </c>
      <c r="E47" s="168"/>
      <c r="F47" s="46"/>
      <c r="G47" s="45">
        <f>D47</f>
        <v>2</v>
      </c>
      <c r="H47" s="46"/>
      <c r="I47" s="45">
        <f>D47</f>
        <v>2</v>
      </c>
      <c r="J47" s="45">
        <f t="shared" si="3"/>
        <v>2</v>
      </c>
      <c r="K47" s="113">
        <f>D47</f>
        <v>2</v>
      </c>
      <c r="L47" s="34"/>
      <c r="M47" s="34"/>
      <c r="N47" s="34"/>
      <c r="O47" s="35"/>
      <c r="P47" s="30"/>
    </row>
    <row r="48" spans="2:16" ht="80" x14ac:dyDescent="0.25">
      <c r="B48" s="50" t="s">
        <v>103</v>
      </c>
      <c r="C48" s="43" t="s">
        <v>104</v>
      </c>
      <c r="D48" s="162" t="s">
        <v>157</v>
      </c>
      <c r="E48" s="168"/>
      <c r="F48" s="45" t="str">
        <f>D48</f>
        <v>N/A</v>
      </c>
      <c r="G48" s="46"/>
      <c r="H48" s="45" t="str">
        <f>D48</f>
        <v>N/A</v>
      </c>
      <c r="I48" s="45" t="str">
        <f>D48</f>
        <v>N/A</v>
      </c>
      <c r="J48" s="113" t="str">
        <f t="shared" si="3"/>
        <v>N/A</v>
      </c>
      <c r="K48" s="45" t="str">
        <f>D48</f>
        <v>N/A</v>
      </c>
      <c r="L48" s="34"/>
      <c r="M48" s="34"/>
      <c r="N48" s="34"/>
      <c r="O48" s="35"/>
      <c r="P48" s="30"/>
    </row>
    <row r="49" spans="2:16" ht="100" x14ac:dyDescent="0.25">
      <c r="B49" s="50" t="s">
        <v>110</v>
      </c>
      <c r="C49" s="43" t="s">
        <v>109</v>
      </c>
      <c r="D49" s="162">
        <v>2</v>
      </c>
      <c r="E49" s="168"/>
      <c r="F49" s="45">
        <f>D49</f>
        <v>2</v>
      </c>
      <c r="G49" s="46"/>
      <c r="H49" s="45">
        <f>D49</f>
        <v>2</v>
      </c>
      <c r="I49" s="46"/>
      <c r="J49" s="45">
        <f t="shared" si="3"/>
        <v>2</v>
      </c>
      <c r="K49" s="45">
        <f>D49</f>
        <v>2</v>
      </c>
      <c r="L49" s="34"/>
      <c r="M49" s="34"/>
      <c r="N49" s="34"/>
      <c r="O49" s="35"/>
      <c r="P49" s="30"/>
    </row>
    <row r="50" spans="2:16" ht="80" x14ac:dyDescent="0.25">
      <c r="B50" s="51" t="s">
        <v>112</v>
      </c>
      <c r="C50" s="43" t="s">
        <v>111</v>
      </c>
      <c r="D50" s="162">
        <v>2</v>
      </c>
      <c r="E50" s="170"/>
      <c r="F50" s="48">
        <f>D50</f>
        <v>2</v>
      </c>
      <c r="G50" s="6">
        <f>D50</f>
        <v>2</v>
      </c>
      <c r="H50" s="47"/>
      <c r="I50" s="47"/>
      <c r="J50" s="48">
        <f t="shared" si="3"/>
        <v>2</v>
      </c>
      <c r="K50" s="48">
        <f>D50</f>
        <v>2</v>
      </c>
      <c r="L50" s="34"/>
      <c r="M50" s="34"/>
      <c r="N50" s="34"/>
      <c r="O50" s="35"/>
      <c r="P50" s="30"/>
    </row>
    <row r="51" spans="2:16" ht="120" x14ac:dyDescent="0.25">
      <c r="B51" s="50" t="s">
        <v>114</v>
      </c>
      <c r="C51" s="43" t="s">
        <v>113</v>
      </c>
      <c r="D51" s="162">
        <v>2</v>
      </c>
      <c r="E51" s="170"/>
      <c r="F51" s="48">
        <f>D51</f>
        <v>2</v>
      </c>
      <c r="G51" s="47"/>
      <c r="H51" s="47"/>
      <c r="I51" s="47"/>
      <c r="J51" s="48">
        <f t="shared" si="3"/>
        <v>2</v>
      </c>
      <c r="K51" s="47"/>
      <c r="L51" s="34"/>
      <c r="M51" s="34"/>
      <c r="N51" s="34"/>
      <c r="O51" s="35"/>
      <c r="P51" s="30"/>
    </row>
    <row r="52" spans="2:16" ht="81" thickBot="1" x14ac:dyDescent="0.3">
      <c r="B52" s="172" t="s">
        <v>108</v>
      </c>
      <c r="C52" s="164" t="s">
        <v>107</v>
      </c>
      <c r="D52" s="165">
        <v>2</v>
      </c>
      <c r="E52" s="170"/>
      <c r="F52" s="47"/>
      <c r="G52" s="47"/>
      <c r="H52" s="48">
        <f>D52</f>
        <v>2</v>
      </c>
      <c r="I52" s="48">
        <f>D52</f>
        <v>2</v>
      </c>
      <c r="J52" s="47"/>
      <c r="K52" s="47"/>
      <c r="L52" s="34"/>
      <c r="M52" s="34"/>
      <c r="N52" s="34"/>
      <c r="O52" s="35"/>
      <c r="P52" s="30"/>
    </row>
    <row r="53" spans="2:16" ht="60" x14ac:dyDescent="0.25">
      <c r="B53" s="34"/>
      <c r="C53" s="105"/>
      <c r="D53" s="34"/>
      <c r="E53" s="153" t="s">
        <v>23</v>
      </c>
      <c r="F53" s="7">
        <f t="shared" ref="F53:K53" si="4">SUM(F46:F52)</f>
        <v>6</v>
      </c>
      <c r="G53" s="7">
        <f t="shared" si="4"/>
        <v>4</v>
      </c>
      <c r="H53" s="7">
        <f t="shared" si="4"/>
        <v>4</v>
      </c>
      <c r="I53" s="7">
        <f t="shared" si="4"/>
        <v>4</v>
      </c>
      <c r="J53" s="7">
        <f t="shared" si="4"/>
        <v>8</v>
      </c>
      <c r="K53" s="8">
        <f t="shared" si="4"/>
        <v>6</v>
      </c>
      <c r="L53" s="34"/>
      <c r="M53" s="9" t="s">
        <v>24</v>
      </c>
      <c r="N53" s="8">
        <f>SUM(F53:K53)</f>
        <v>32</v>
      </c>
      <c r="O53" s="35"/>
      <c r="P53" s="30"/>
    </row>
    <row r="54" spans="2:16" ht="20" thickBot="1" x14ac:dyDescent="0.3">
      <c r="B54" s="34"/>
      <c r="C54" s="105"/>
      <c r="D54" s="34"/>
      <c r="E54" s="152"/>
      <c r="F54" s="4" t="s">
        <v>59</v>
      </c>
      <c r="G54" s="4" t="s">
        <v>56</v>
      </c>
      <c r="H54" s="4" t="s">
        <v>57</v>
      </c>
      <c r="I54" s="4" t="s">
        <v>57</v>
      </c>
      <c r="J54" s="4" t="s">
        <v>60</v>
      </c>
      <c r="K54" s="5" t="s">
        <v>57</v>
      </c>
      <c r="L54" s="34"/>
      <c r="M54" s="38"/>
      <c r="N54" s="5" t="s">
        <v>128</v>
      </c>
      <c r="O54" s="35"/>
      <c r="P54" s="30"/>
    </row>
    <row r="55" spans="2:16" ht="20" thickBot="1" x14ac:dyDescent="0.3">
      <c r="B55" s="34"/>
      <c r="C55" s="105"/>
      <c r="D55" s="34"/>
      <c r="E55" s="36"/>
      <c r="F55" s="39"/>
      <c r="G55" s="39"/>
      <c r="H55" s="39"/>
      <c r="I55" s="39"/>
      <c r="J55" s="39"/>
      <c r="K55" s="39"/>
      <c r="L55" s="36"/>
      <c r="M55" s="40"/>
      <c r="N55" s="39"/>
      <c r="O55" s="37"/>
      <c r="P55" s="30"/>
    </row>
    <row r="56" spans="2:16" s="49" customFormat="1" ht="19" x14ac:dyDescent="0.25">
      <c r="B56" s="30"/>
      <c r="C56" s="103"/>
      <c r="D56" s="30"/>
      <c r="E56" s="34"/>
      <c r="F56" s="41"/>
      <c r="G56" s="41"/>
      <c r="H56" s="41"/>
      <c r="I56" s="41"/>
      <c r="J56" s="41"/>
      <c r="K56" s="41"/>
      <c r="L56" s="30"/>
      <c r="M56" s="33"/>
      <c r="N56" s="41"/>
      <c r="O56" s="30"/>
      <c r="P56" s="30"/>
    </row>
    <row r="57" spans="2:16" s="49" customFormat="1" ht="20" thickBot="1" x14ac:dyDescent="0.3">
      <c r="B57" s="34"/>
      <c r="C57" s="105"/>
      <c r="D57" s="34"/>
      <c r="E57" s="34"/>
      <c r="F57" s="34"/>
      <c r="G57" s="34"/>
      <c r="H57" s="34"/>
      <c r="I57" s="34"/>
      <c r="J57" s="34"/>
      <c r="K57" s="34"/>
      <c r="L57" s="34"/>
      <c r="M57" s="34"/>
      <c r="N57" s="34"/>
      <c r="O57" s="34"/>
      <c r="P57" s="30"/>
    </row>
    <row r="58" spans="2:16" ht="24" x14ac:dyDescent="0.3">
      <c r="B58" s="60" t="s">
        <v>26</v>
      </c>
      <c r="C58" s="107"/>
      <c r="D58" s="171"/>
      <c r="E58" s="64"/>
      <c r="F58" s="64"/>
      <c r="G58" s="64"/>
      <c r="H58" s="64"/>
      <c r="I58" s="64"/>
      <c r="J58" s="64"/>
      <c r="K58" s="64"/>
      <c r="L58" s="31"/>
      <c r="M58" s="31"/>
      <c r="N58" s="31"/>
      <c r="O58" s="32"/>
      <c r="P58" s="30"/>
    </row>
    <row r="59" spans="2:16" ht="19" x14ac:dyDescent="0.25">
      <c r="B59" s="225" t="s">
        <v>0</v>
      </c>
      <c r="C59" s="221" t="s">
        <v>1</v>
      </c>
      <c r="D59" s="223" t="s">
        <v>2</v>
      </c>
      <c r="E59" s="227" t="s">
        <v>3</v>
      </c>
      <c r="F59" s="240" t="s">
        <v>4</v>
      </c>
      <c r="G59" s="241"/>
      <c r="H59" s="241"/>
      <c r="I59" s="241"/>
      <c r="J59" s="241"/>
      <c r="K59" s="242"/>
      <c r="L59" s="34"/>
      <c r="M59" s="34"/>
      <c r="N59" s="34"/>
      <c r="O59" s="35"/>
      <c r="P59" s="30"/>
    </row>
    <row r="60" spans="2:16" ht="19" x14ac:dyDescent="0.25">
      <c r="B60" s="226"/>
      <c r="C60" s="222"/>
      <c r="D60" s="224"/>
      <c r="E60" s="228"/>
      <c r="F60" s="58" t="s">
        <v>5</v>
      </c>
      <c r="G60" s="58" t="s">
        <v>6</v>
      </c>
      <c r="H60" s="58" t="s">
        <v>7</v>
      </c>
      <c r="I60" s="58" t="s">
        <v>8</v>
      </c>
      <c r="J60" s="58" t="s">
        <v>9</v>
      </c>
      <c r="K60" s="58" t="s">
        <v>10</v>
      </c>
      <c r="L60" s="34"/>
      <c r="M60" s="34"/>
      <c r="N60" s="34"/>
      <c r="O60" s="35"/>
      <c r="P60" s="30"/>
    </row>
    <row r="61" spans="2:16" ht="80" x14ac:dyDescent="0.25">
      <c r="B61" s="53" t="s">
        <v>27</v>
      </c>
      <c r="C61" s="52" t="s">
        <v>115</v>
      </c>
      <c r="D61" s="174">
        <v>1</v>
      </c>
      <c r="E61" s="173"/>
      <c r="F61" s="45">
        <f>D61</f>
        <v>1</v>
      </c>
      <c r="G61" s="46"/>
      <c r="H61" s="46"/>
      <c r="I61" s="113">
        <f>D61</f>
        <v>1</v>
      </c>
      <c r="J61" s="45">
        <f>D61</f>
        <v>1</v>
      </c>
      <c r="K61" s="113">
        <f>D61</f>
        <v>1</v>
      </c>
      <c r="L61" s="34"/>
      <c r="M61" s="34"/>
      <c r="N61" s="34"/>
      <c r="O61" s="35"/>
      <c r="P61" s="30"/>
    </row>
    <row r="62" spans="2:16" ht="81" thickBot="1" x14ac:dyDescent="0.3">
      <c r="B62" s="175" t="s">
        <v>28</v>
      </c>
      <c r="C62" s="176" t="s">
        <v>116</v>
      </c>
      <c r="D62" s="177">
        <v>2</v>
      </c>
      <c r="E62" s="173"/>
      <c r="F62" s="45">
        <f>D62</f>
        <v>2</v>
      </c>
      <c r="G62" s="46"/>
      <c r="H62" s="45">
        <f>D62</f>
        <v>2</v>
      </c>
      <c r="I62" s="46"/>
      <c r="J62" s="113">
        <f>D62</f>
        <v>2</v>
      </c>
      <c r="K62" s="45">
        <f>D62</f>
        <v>2</v>
      </c>
      <c r="L62" s="34"/>
      <c r="M62" s="34"/>
      <c r="N62" s="34"/>
      <c r="O62" s="35"/>
      <c r="P62" s="30"/>
    </row>
    <row r="63" spans="2:16" ht="40" x14ac:dyDescent="0.25">
      <c r="B63" s="34"/>
      <c r="C63" s="105"/>
      <c r="D63" s="34"/>
      <c r="E63" s="151" t="s">
        <v>29</v>
      </c>
      <c r="F63" s="33">
        <f t="shared" ref="F63:K63" si="5">SUM(F61:F62)</f>
        <v>3</v>
      </c>
      <c r="G63" s="33">
        <f t="shared" si="5"/>
        <v>0</v>
      </c>
      <c r="H63" s="33">
        <f t="shared" si="5"/>
        <v>2</v>
      </c>
      <c r="I63" s="33">
        <f t="shared" si="5"/>
        <v>1</v>
      </c>
      <c r="J63" s="33">
        <f t="shared" si="5"/>
        <v>3</v>
      </c>
      <c r="K63" s="44">
        <f t="shared" si="5"/>
        <v>3</v>
      </c>
      <c r="L63" s="34"/>
      <c r="M63" s="9" t="s">
        <v>24</v>
      </c>
      <c r="N63" s="8">
        <f>SUM(F63:K63)</f>
        <v>12</v>
      </c>
      <c r="O63" s="35"/>
      <c r="P63" s="30"/>
    </row>
    <row r="64" spans="2:16" ht="20" thickBot="1" x14ac:dyDescent="0.3">
      <c r="B64" s="34"/>
      <c r="C64" s="105"/>
      <c r="D64" s="34"/>
      <c r="E64" s="152"/>
      <c r="F64" s="4" t="s">
        <v>56</v>
      </c>
      <c r="G64" s="4" t="s">
        <v>58</v>
      </c>
      <c r="H64" s="4" t="s">
        <v>54</v>
      </c>
      <c r="I64" s="4" t="s">
        <v>54</v>
      </c>
      <c r="J64" s="4" t="s">
        <v>56</v>
      </c>
      <c r="K64" s="5" t="s">
        <v>56</v>
      </c>
      <c r="L64" s="34"/>
      <c r="M64" s="10"/>
      <c r="N64" s="5" t="s">
        <v>82</v>
      </c>
      <c r="O64" s="35"/>
      <c r="P64" s="30"/>
    </row>
    <row r="65" spans="2:16" ht="20" thickBot="1" x14ac:dyDescent="0.3">
      <c r="B65" s="34"/>
      <c r="C65" s="105"/>
      <c r="D65" s="34"/>
      <c r="E65" s="36"/>
      <c r="F65" s="36"/>
      <c r="G65" s="36"/>
      <c r="H65" s="36"/>
      <c r="I65" s="36"/>
      <c r="J65" s="36"/>
      <c r="K65" s="36"/>
      <c r="L65" s="36"/>
      <c r="M65" s="36"/>
      <c r="N65" s="36"/>
      <c r="O65" s="37"/>
      <c r="P65" s="30"/>
    </row>
    <row r="66" spans="2:16" ht="19" x14ac:dyDescent="0.25">
      <c r="B66" s="34"/>
      <c r="C66" s="105"/>
      <c r="D66" s="34"/>
      <c r="E66" s="34"/>
      <c r="F66" s="34"/>
      <c r="G66" s="34"/>
      <c r="H66" s="34"/>
      <c r="I66" s="34"/>
      <c r="J66" s="34"/>
      <c r="K66" s="34"/>
      <c r="L66" s="34"/>
      <c r="M66" s="34"/>
      <c r="N66" s="34"/>
      <c r="O66" s="34"/>
      <c r="P66" s="30"/>
    </row>
    <row r="67" spans="2:16" ht="20" thickBot="1" x14ac:dyDescent="0.3">
      <c r="B67" s="34"/>
      <c r="C67" s="105"/>
      <c r="D67" s="34"/>
      <c r="E67" s="34"/>
      <c r="F67" s="34"/>
      <c r="G67" s="34"/>
      <c r="H67" s="34"/>
      <c r="I67" s="34"/>
      <c r="J67" s="34"/>
      <c r="K67" s="34"/>
      <c r="L67" s="34"/>
      <c r="M67" s="34"/>
      <c r="N67" s="34"/>
      <c r="O67" s="34"/>
      <c r="P67" s="30"/>
    </row>
    <row r="68" spans="2:16" ht="24" x14ac:dyDescent="0.3">
      <c r="B68" s="60" t="s">
        <v>30</v>
      </c>
      <c r="C68" s="107"/>
      <c r="D68" s="171"/>
      <c r="E68" s="64"/>
      <c r="F68" s="64"/>
      <c r="G68" s="64"/>
      <c r="H68" s="64"/>
      <c r="I68" s="64"/>
      <c r="J68" s="64"/>
      <c r="K68" s="64"/>
      <c r="L68" s="31"/>
      <c r="M68" s="31"/>
      <c r="N68" s="31"/>
      <c r="O68" s="32"/>
      <c r="P68" s="30"/>
    </row>
    <row r="69" spans="2:16" ht="19" x14ac:dyDescent="0.25">
      <c r="B69" s="225" t="s">
        <v>0</v>
      </c>
      <c r="C69" s="221" t="s">
        <v>1</v>
      </c>
      <c r="D69" s="223" t="s">
        <v>2</v>
      </c>
      <c r="E69" s="166" t="s">
        <v>3</v>
      </c>
      <c r="F69" s="240" t="s">
        <v>4</v>
      </c>
      <c r="G69" s="241"/>
      <c r="H69" s="241"/>
      <c r="I69" s="241"/>
      <c r="J69" s="241"/>
      <c r="K69" s="242"/>
      <c r="L69" s="34"/>
      <c r="M69" s="34"/>
      <c r="N69" s="34"/>
      <c r="O69" s="35"/>
      <c r="P69" s="30"/>
    </row>
    <row r="70" spans="2:16" ht="19" x14ac:dyDescent="0.25">
      <c r="B70" s="226"/>
      <c r="C70" s="222"/>
      <c r="D70" s="224"/>
      <c r="E70" s="167"/>
      <c r="F70" s="58" t="s">
        <v>5</v>
      </c>
      <c r="G70" s="58" t="s">
        <v>6</v>
      </c>
      <c r="H70" s="58" t="s">
        <v>7</v>
      </c>
      <c r="I70" s="58" t="s">
        <v>8</v>
      </c>
      <c r="J70" s="58" t="s">
        <v>9</v>
      </c>
      <c r="K70" s="58" t="s">
        <v>10</v>
      </c>
      <c r="L70" s="34"/>
      <c r="M70" s="34"/>
      <c r="N70" s="34"/>
      <c r="O70" s="35"/>
      <c r="P70" s="30"/>
    </row>
    <row r="71" spans="2:16" ht="80" x14ac:dyDescent="0.25">
      <c r="B71" s="53" t="s">
        <v>31</v>
      </c>
      <c r="C71" s="52" t="s">
        <v>118</v>
      </c>
      <c r="D71" s="174">
        <v>2</v>
      </c>
      <c r="E71" s="173"/>
      <c r="F71" s="46"/>
      <c r="G71" s="46"/>
      <c r="H71" s="113">
        <f>D71</f>
        <v>2</v>
      </c>
      <c r="I71" s="46"/>
      <c r="J71" s="45">
        <f>D71</f>
        <v>2</v>
      </c>
      <c r="K71" s="46"/>
      <c r="L71" s="34"/>
      <c r="M71" s="34"/>
      <c r="N71" s="34"/>
      <c r="O71" s="35"/>
      <c r="P71" s="30"/>
    </row>
    <row r="72" spans="2:16" ht="80" x14ac:dyDescent="0.25">
      <c r="B72" s="53" t="s">
        <v>120</v>
      </c>
      <c r="C72" s="52" t="s">
        <v>119</v>
      </c>
      <c r="D72" s="174">
        <v>2</v>
      </c>
      <c r="E72" s="178"/>
      <c r="F72" s="47"/>
      <c r="G72" s="47"/>
      <c r="H72" s="112">
        <f>D72</f>
        <v>2</v>
      </c>
      <c r="I72" s="112">
        <f>D72</f>
        <v>2</v>
      </c>
      <c r="J72" s="48">
        <f>D72</f>
        <v>2</v>
      </c>
      <c r="K72" s="47"/>
      <c r="L72" s="34"/>
      <c r="M72" s="34"/>
      <c r="N72" s="34"/>
      <c r="O72" s="35"/>
      <c r="P72" s="30"/>
    </row>
    <row r="73" spans="2:16" ht="101" thickBot="1" x14ac:dyDescent="0.3">
      <c r="B73" s="175" t="s">
        <v>32</v>
      </c>
      <c r="C73" s="176" t="s">
        <v>117</v>
      </c>
      <c r="D73" s="177">
        <v>2</v>
      </c>
      <c r="E73" s="178"/>
      <c r="F73" s="48">
        <f>D73</f>
        <v>2</v>
      </c>
      <c r="G73" s="47"/>
      <c r="H73" s="112">
        <f>F73</f>
        <v>2</v>
      </c>
      <c r="I73" s="47"/>
      <c r="J73" s="48">
        <f>D73</f>
        <v>2</v>
      </c>
      <c r="K73" s="47"/>
      <c r="L73" s="34"/>
      <c r="M73" s="34"/>
      <c r="N73" s="34"/>
      <c r="O73" s="35"/>
      <c r="P73" s="30"/>
    </row>
    <row r="74" spans="2:16" ht="60" x14ac:dyDescent="0.25">
      <c r="B74" s="34"/>
      <c r="C74" s="105"/>
      <c r="D74" s="34"/>
      <c r="E74" s="3" t="s">
        <v>33</v>
      </c>
      <c r="F74" s="7">
        <f t="shared" ref="F74:K74" si="6">SUM(F71:F73)</f>
        <v>2</v>
      </c>
      <c r="G74" s="7">
        <f t="shared" si="6"/>
        <v>0</v>
      </c>
      <c r="H74" s="7">
        <f t="shared" si="6"/>
        <v>6</v>
      </c>
      <c r="I74" s="7">
        <f t="shared" si="6"/>
        <v>2</v>
      </c>
      <c r="J74" s="7">
        <f t="shared" si="6"/>
        <v>6</v>
      </c>
      <c r="K74" s="8">
        <f t="shared" si="6"/>
        <v>0</v>
      </c>
      <c r="L74" s="34"/>
      <c r="M74" s="9" t="s">
        <v>24</v>
      </c>
      <c r="N74" s="8">
        <f>SUM(F74:K74)</f>
        <v>16</v>
      </c>
      <c r="O74" s="35"/>
      <c r="P74" s="30"/>
    </row>
    <row r="75" spans="2:16" ht="20" thickBot="1" x14ac:dyDescent="0.3">
      <c r="B75" s="34"/>
      <c r="C75" s="105"/>
      <c r="D75" s="34"/>
      <c r="E75" s="152"/>
      <c r="F75" s="4" t="s">
        <v>54</v>
      </c>
      <c r="G75" s="4" t="s">
        <v>58</v>
      </c>
      <c r="H75" s="4" t="s">
        <v>55</v>
      </c>
      <c r="I75" s="4" t="s">
        <v>54</v>
      </c>
      <c r="J75" s="4" t="s">
        <v>55</v>
      </c>
      <c r="K75" s="5" t="s">
        <v>58</v>
      </c>
      <c r="L75" s="34"/>
      <c r="M75" s="11"/>
      <c r="N75" s="2" t="s">
        <v>82</v>
      </c>
      <c r="O75" s="35"/>
      <c r="P75" s="30"/>
    </row>
    <row r="76" spans="2:16" ht="20" thickBot="1" x14ac:dyDescent="0.3">
      <c r="B76" s="34"/>
      <c r="C76" s="105"/>
      <c r="D76" s="34"/>
      <c r="E76" s="36"/>
      <c r="F76" s="36"/>
      <c r="G76" s="36"/>
      <c r="H76" s="36"/>
      <c r="I76" s="36"/>
      <c r="J76" s="36"/>
      <c r="K76" s="36"/>
      <c r="L76" s="36"/>
      <c r="M76" s="36"/>
      <c r="N76" s="36"/>
      <c r="O76" s="37"/>
      <c r="P76" s="30"/>
    </row>
    <row r="77" spans="2:16" ht="19" x14ac:dyDescent="0.25">
      <c r="B77" s="30"/>
      <c r="C77" s="103"/>
      <c r="D77" s="30"/>
      <c r="E77" s="30"/>
      <c r="F77" s="30"/>
      <c r="G77" s="30"/>
      <c r="H77" s="30"/>
      <c r="I77" s="30"/>
      <c r="J77" s="30"/>
      <c r="K77" s="30"/>
      <c r="L77" s="30"/>
      <c r="M77" s="1"/>
      <c r="N77" s="30"/>
      <c r="O77" s="30"/>
      <c r="P77" s="30"/>
    </row>
    <row r="78" spans="2:16" ht="20" thickBot="1" x14ac:dyDescent="0.3">
      <c r="B78" s="30"/>
      <c r="C78" s="103"/>
      <c r="D78" s="30"/>
      <c r="E78" s="30"/>
      <c r="F78" s="30"/>
      <c r="G78" s="30"/>
      <c r="H78" s="30"/>
      <c r="I78" s="30"/>
      <c r="J78" s="30"/>
      <c r="K78" s="30"/>
      <c r="L78" s="30"/>
      <c r="M78" s="30"/>
      <c r="N78" s="30"/>
      <c r="O78" s="30"/>
      <c r="P78" s="30"/>
    </row>
    <row r="79" spans="2:16" ht="24" x14ac:dyDescent="0.3">
      <c r="B79" s="60" t="s">
        <v>34</v>
      </c>
      <c r="C79" s="107"/>
      <c r="D79" s="171"/>
      <c r="E79" s="64"/>
      <c r="F79" s="64"/>
      <c r="G79" s="64"/>
      <c r="H79" s="64"/>
      <c r="I79" s="64"/>
      <c r="J79" s="64"/>
      <c r="K79" s="64"/>
      <c r="L79" s="31"/>
      <c r="M79" s="31"/>
      <c r="N79" s="31"/>
      <c r="O79" s="32"/>
      <c r="P79" s="30"/>
    </row>
    <row r="80" spans="2:16" ht="19" x14ac:dyDescent="0.25">
      <c r="B80" s="225" t="s">
        <v>0</v>
      </c>
      <c r="C80" s="221" t="s">
        <v>1</v>
      </c>
      <c r="D80" s="223" t="s">
        <v>2</v>
      </c>
      <c r="E80" s="227" t="s">
        <v>3</v>
      </c>
      <c r="F80" s="58" t="s">
        <v>4</v>
      </c>
      <c r="G80" s="58"/>
      <c r="H80" s="59"/>
      <c r="I80" s="59"/>
      <c r="J80" s="59"/>
      <c r="K80" s="59"/>
      <c r="L80" s="34"/>
      <c r="M80" s="34"/>
      <c r="N80" s="34"/>
      <c r="O80" s="35"/>
      <c r="P80" s="30"/>
    </row>
    <row r="81" spans="2:16" ht="19" x14ac:dyDescent="0.25">
      <c r="B81" s="226"/>
      <c r="C81" s="222"/>
      <c r="D81" s="224"/>
      <c r="E81" s="228"/>
      <c r="F81" s="58" t="s">
        <v>5</v>
      </c>
      <c r="G81" s="58" t="s">
        <v>6</v>
      </c>
      <c r="H81" s="58" t="s">
        <v>7</v>
      </c>
      <c r="I81" s="58" t="s">
        <v>8</v>
      </c>
      <c r="J81" s="58" t="s">
        <v>9</v>
      </c>
      <c r="K81" s="58" t="s">
        <v>10</v>
      </c>
      <c r="L81" s="34"/>
      <c r="M81" s="34"/>
      <c r="N81" s="34"/>
      <c r="O81" s="35"/>
      <c r="P81" s="30"/>
    </row>
    <row r="82" spans="2:16" ht="140" x14ac:dyDescent="0.25">
      <c r="B82" s="53" t="s">
        <v>121</v>
      </c>
      <c r="C82" s="52" t="s">
        <v>122</v>
      </c>
      <c r="D82" s="174">
        <v>2</v>
      </c>
      <c r="E82" s="173"/>
      <c r="F82" s="45">
        <f>D82</f>
        <v>2</v>
      </c>
      <c r="G82" s="46"/>
      <c r="H82" s="46"/>
      <c r="I82" s="46"/>
      <c r="J82" s="46"/>
      <c r="K82" s="113">
        <f>D82</f>
        <v>2</v>
      </c>
      <c r="L82" s="34"/>
      <c r="M82" s="34"/>
      <c r="N82" s="34"/>
      <c r="O82" s="35"/>
      <c r="P82" s="30"/>
    </row>
    <row r="83" spans="2:16" ht="60" x14ac:dyDescent="0.25">
      <c r="B83" s="53" t="s">
        <v>124</v>
      </c>
      <c r="C83" s="52" t="s">
        <v>123</v>
      </c>
      <c r="D83" s="174">
        <v>2</v>
      </c>
      <c r="E83" s="173"/>
      <c r="F83" s="45">
        <f>D83</f>
        <v>2</v>
      </c>
      <c r="G83" s="46"/>
      <c r="H83" s="46"/>
      <c r="I83" s="46"/>
      <c r="J83" s="46"/>
      <c r="K83" s="113">
        <f>D83</f>
        <v>2</v>
      </c>
      <c r="L83" s="34"/>
      <c r="M83" s="34"/>
      <c r="N83" s="34"/>
      <c r="O83" s="35"/>
      <c r="P83" s="30"/>
    </row>
    <row r="84" spans="2:16" ht="40" x14ac:dyDescent="0.25">
      <c r="B84" s="53" t="s">
        <v>35</v>
      </c>
      <c r="C84" s="52" t="s">
        <v>125</v>
      </c>
      <c r="D84" s="174" t="s">
        <v>157</v>
      </c>
      <c r="E84" s="173"/>
      <c r="F84" s="45" t="str">
        <f>D84</f>
        <v>N/A</v>
      </c>
      <c r="G84" s="46"/>
      <c r="H84" s="113" t="str">
        <f>D84</f>
        <v>N/A</v>
      </c>
      <c r="I84" s="46"/>
      <c r="J84" s="46"/>
      <c r="K84" s="45" t="str">
        <f>D84</f>
        <v>N/A</v>
      </c>
      <c r="L84" s="34"/>
      <c r="M84" s="34"/>
      <c r="N84" s="34"/>
      <c r="O84" s="35"/>
      <c r="P84" s="30"/>
    </row>
    <row r="85" spans="2:16" ht="61" thickBot="1" x14ac:dyDescent="0.3">
      <c r="B85" s="175" t="s">
        <v>36</v>
      </c>
      <c r="C85" s="176" t="s">
        <v>126</v>
      </c>
      <c r="D85" s="177" t="s">
        <v>157</v>
      </c>
      <c r="E85" s="173"/>
      <c r="F85" s="46"/>
      <c r="G85" s="46"/>
      <c r="H85" s="45" t="str">
        <f>D85</f>
        <v>N/A</v>
      </c>
      <c r="I85" s="45" t="str">
        <f>D85</f>
        <v>N/A</v>
      </c>
      <c r="J85" s="46"/>
      <c r="K85" s="46"/>
      <c r="L85" s="34"/>
      <c r="M85" s="34"/>
      <c r="N85" s="34"/>
      <c r="O85" s="35"/>
      <c r="P85" s="30"/>
    </row>
    <row r="86" spans="2:16" ht="60" x14ac:dyDescent="0.25">
      <c r="B86" s="34"/>
      <c r="C86" s="105"/>
      <c r="D86" s="34"/>
      <c r="E86" s="151" t="s">
        <v>37</v>
      </c>
      <c r="F86" s="33">
        <f t="shared" ref="F86:K86" si="7">SUM(F82:F85)</f>
        <v>4</v>
      </c>
      <c r="G86" s="33">
        <f t="shared" si="7"/>
        <v>0</v>
      </c>
      <c r="H86" s="33">
        <f t="shared" si="7"/>
        <v>0</v>
      </c>
      <c r="I86" s="33">
        <f t="shared" si="7"/>
        <v>0</v>
      </c>
      <c r="J86" s="33">
        <f t="shared" si="7"/>
        <v>0</v>
      </c>
      <c r="K86" s="44">
        <f t="shared" si="7"/>
        <v>4</v>
      </c>
      <c r="L86" s="34"/>
      <c r="M86" s="9" t="s">
        <v>24</v>
      </c>
      <c r="N86" s="8">
        <f>SUM(F86:K86)</f>
        <v>8</v>
      </c>
      <c r="O86" s="35"/>
      <c r="P86" s="30"/>
    </row>
    <row r="87" spans="2:16" ht="20" thickBot="1" x14ac:dyDescent="0.3">
      <c r="B87" s="34"/>
      <c r="C87" s="105"/>
      <c r="D87" s="34"/>
      <c r="E87" s="152"/>
      <c r="F87" s="4" t="s">
        <v>55</v>
      </c>
      <c r="G87" s="4" t="s">
        <v>58</v>
      </c>
      <c r="H87" s="4" t="s">
        <v>56</v>
      </c>
      <c r="I87" s="4" t="s">
        <v>54</v>
      </c>
      <c r="J87" s="4" t="s">
        <v>58</v>
      </c>
      <c r="K87" s="5" t="s">
        <v>55</v>
      </c>
      <c r="L87" s="34"/>
      <c r="M87" s="10"/>
      <c r="N87" s="5" t="s">
        <v>83</v>
      </c>
      <c r="O87" s="35"/>
      <c r="P87" s="30"/>
    </row>
    <row r="88" spans="2:16" ht="20" thickBot="1" x14ac:dyDescent="0.3">
      <c r="B88" s="34"/>
      <c r="C88" s="105"/>
      <c r="D88" s="34"/>
      <c r="E88" s="36"/>
      <c r="F88" s="36"/>
      <c r="G88" s="36"/>
      <c r="H88" s="36"/>
      <c r="I88" s="36"/>
      <c r="J88" s="36"/>
      <c r="K88" s="36"/>
      <c r="L88" s="36"/>
      <c r="M88" s="36"/>
      <c r="N88" s="36"/>
      <c r="O88" s="37"/>
      <c r="P88" s="30"/>
    </row>
    <row r="89" spans="2:16" ht="19" x14ac:dyDescent="0.25">
      <c r="B89" s="34"/>
      <c r="C89" s="105"/>
      <c r="D89" s="34"/>
      <c r="E89" s="34"/>
      <c r="F89" s="34"/>
      <c r="G89" s="34"/>
      <c r="H89" s="34"/>
      <c r="I89" s="34"/>
      <c r="J89" s="34"/>
      <c r="K89" s="34"/>
      <c r="L89" s="34"/>
      <c r="M89" s="34"/>
      <c r="N89" s="34"/>
      <c r="O89" s="34"/>
      <c r="P89" s="30"/>
    </row>
    <row r="90" spans="2:16" x14ac:dyDescent="0.2">
      <c r="B90" s="49"/>
      <c r="C90" s="108"/>
      <c r="D90" s="49"/>
      <c r="E90" s="49"/>
      <c r="F90" s="49"/>
      <c r="G90" s="49"/>
      <c r="H90" s="49"/>
      <c r="I90" s="49"/>
      <c r="J90" s="49"/>
      <c r="K90" s="49"/>
      <c r="L90" s="49"/>
      <c r="M90" s="49"/>
      <c r="N90" s="49"/>
      <c r="O90" s="49"/>
      <c r="P90" s="49"/>
    </row>
    <row r="91" spans="2:16" x14ac:dyDescent="0.2">
      <c r="B91" s="49"/>
      <c r="C91" s="108"/>
      <c r="D91" s="49"/>
      <c r="E91" s="49"/>
      <c r="F91" s="49"/>
      <c r="G91" s="49"/>
      <c r="H91" s="49"/>
      <c r="I91" s="49"/>
      <c r="J91" s="49"/>
      <c r="K91" s="49"/>
      <c r="L91" s="49"/>
      <c r="M91" s="49"/>
      <c r="N91" s="49"/>
      <c r="O91" s="49"/>
      <c r="P91" s="49"/>
    </row>
    <row r="92" spans="2:16" x14ac:dyDescent="0.2">
      <c r="B92" s="49"/>
      <c r="C92" s="108"/>
      <c r="D92" s="49"/>
      <c r="E92" s="49"/>
      <c r="F92" s="49"/>
      <c r="G92" s="49"/>
      <c r="H92" s="49"/>
      <c r="I92" s="49"/>
      <c r="J92" s="49"/>
      <c r="K92" s="49"/>
      <c r="L92" s="49"/>
      <c r="M92" s="49"/>
      <c r="N92" s="49"/>
      <c r="O92" s="49"/>
      <c r="P92" s="49"/>
    </row>
    <row r="93" spans="2:16" x14ac:dyDescent="0.2">
      <c r="B93" s="49"/>
      <c r="C93" s="108"/>
      <c r="D93" s="49"/>
      <c r="E93" s="49"/>
      <c r="F93" s="49"/>
      <c r="G93" s="49"/>
      <c r="H93" s="49"/>
      <c r="I93" s="49"/>
      <c r="J93" s="49"/>
      <c r="K93" s="49"/>
      <c r="L93" s="49"/>
      <c r="M93" s="49"/>
      <c r="N93" s="49"/>
      <c r="O93" s="49"/>
      <c r="P93" s="49"/>
    </row>
    <row r="94" spans="2:16" x14ac:dyDescent="0.2">
      <c r="B94" s="49"/>
      <c r="C94" s="108"/>
      <c r="D94" s="49"/>
      <c r="E94" s="49"/>
      <c r="F94" s="49"/>
      <c r="G94" s="49"/>
      <c r="H94" s="49"/>
      <c r="I94" s="49"/>
      <c r="J94" s="49"/>
      <c r="K94" s="49"/>
      <c r="L94" s="49"/>
      <c r="M94" s="49"/>
      <c r="N94" s="49"/>
      <c r="O94" s="49"/>
      <c r="P94" s="49"/>
    </row>
    <row r="95" spans="2:16" s="49" customFormat="1" x14ac:dyDescent="0.2">
      <c r="C95" s="108"/>
    </row>
    <row r="96" spans="2:16" s="49" customFormat="1" x14ac:dyDescent="0.2">
      <c r="C96" s="108"/>
    </row>
    <row r="97" spans="3:3" s="49" customFormat="1" x14ac:dyDescent="0.2">
      <c r="C97" s="108"/>
    </row>
    <row r="98" spans="3:3" s="49" customFormat="1" x14ac:dyDescent="0.2">
      <c r="C98" s="108"/>
    </row>
    <row r="99" spans="3:3" s="49" customFormat="1" x14ac:dyDescent="0.2">
      <c r="C99" s="108"/>
    </row>
    <row r="100" spans="3:3" s="49" customFormat="1" x14ac:dyDescent="0.2">
      <c r="C100" s="108"/>
    </row>
    <row r="101" spans="3:3" s="49" customFormat="1" x14ac:dyDescent="0.2">
      <c r="C101" s="108"/>
    </row>
    <row r="102" spans="3:3" s="49" customFormat="1" x14ac:dyDescent="0.2">
      <c r="C102" s="108"/>
    </row>
    <row r="103" spans="3:3" s="49" customFormat="1" x14ac:dyDescent="0.2">
      <c r="C103" s="108"/>
    </row>
    <row r="104" spans="3:3" s="49" customFormat="1" x14ac:dyDescent="0.2">
      <c r="C104" s="108"/>
    </row>
    <row r="105" spans="3:3" s="49" customFormat="1" x14ac:dyDescent="0.2">
      <c r="C105" s="108"/>
    </row>
    <row r="106" spans="3:3" s="49" customFormat="1" x14ac:dyDescent="0.2">
      <c r="C106" s="108"/>
    </row>
  </sheetData>
  <sheetProtection algorithmName="SHA-512" hashValue="mbsS6Ji6XsOATpPg2TJlewLBQU5KuMqMPMhOT2DcStrFur/881bxgVClpq100H4X8/ZdVwnd57mvJ9/YRsalBA==" saltValue="abGCApAZ6LvqZdjCtMsCqA==" spinCount="100000" sheet="1" objects="1" scenarios="1"/>
  <mergeCells count="27">
    <mergeCell ref="F14:K14"/>
    <mergeCell ref="F59:K59"/>
    <mergeCell ref="B69:B70"/>
    <mergeCell ref="C69:C70"/>
    <mergeCell ref="F69:K69"/>
    <mergeCell ref="F26:K26"/>
    <mergeCell ref="B26:B27"/>
    <mergeCell ref="C26:C27"/>
    <mergeCell ref="B59:B60"/>
    <mergeCell ref="C59:C60"/>
    <mergeCell ref="D59:D60"/>
    <mergeCell ref="E59:E60"/>
    <mergeCell ref="B44:B45"/>
    <mergeCell ref="F44:K44"/>
    <mergeCell ref="B14:B15"/>
    <mergeCell ref="E80:E81"/>
    <mergeCell ref="C44:C45"/>
    <mergeCell ref="D44:D45"/>
    <mergeCell ref="E44:E45"/>
    <mergeCell ref="L16:N16"/>
    <mergeCell ref="C14:C15"/>
    <mergeCell ref="D14:D15"/>
    <mergeCell ref="D26:D27"/>
    <mergeCell ref="D69:D70"/>
    <mergeCell ref="B80:B81"/>
    <mergeCell ref="C80:C81"/>
    <mergeCell ref="D80:D81"/>
  </mergeCells>
  <dataValidations count="1">
    <dataValidation type="list" allowBlank="1" showInputMessage="1" showErrorMessage="1" sqref="D16:D19 D28:D37 D46:D52 D61:D62 D71:D73 D82:D85" xr:uid="{020BDA77-3E7B-4B11-A112-C3DA81120906}">
      <formula1>"0,1,2,N/A"</formula1>
    </dataValidation>
  </dataValidations>
  <pageMargins left="0.7" right="0.7" top="0.75" bottom="0.75" header="0.3" footer="0.3"/>
  <pageSetup orientation="landscape" horizontalDpi="4294967293" verticalDpi="0" r:id="rId1"/>
  <drawing r:id="rId2"/>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98512E-A346-4F68-8307-72AC5FD292C6}">
  <dimension ref="A2:X62"/>
  <sheetViews>
    <sheetView showGridLines="0" zoomScale="68" zoomScaleNormal="22" workbookViewId="0">
      <selection activeCell="H53" sqref="H53:J53"/>
    </sheetView>
  </sheetViews>
  <sheetFormatPr baseColWidth="10" defaultColWidth="8.83203125" defaultRowHeight="16" x14ac:dyDescent="0.2"/>
  <cols>
    <col min="1" max="2" width="8.6640625" style="199"/>
    <col min="3" max="3" width="8.6640625" style="199" customWidth="1"/>
    <col min="4" max="4" width="28.83203125" style="199" customWidth="1"/>
    <col min="5" max="5" width="8.6640625" style="199"/>
    <col min="6" max="6" width="34.6640625" style="199" customWidth="1"/>
    <col min="7" max="7" width="8.6640625" style="199"/>
    <col min="8" max="8" width="31" style="199" customWidth="1"/>
    <col min="9" max="10" width="8.6640625" style="199"/>
    <col min="11" max="11" width="42.33203125" style="199" customWidth="1"/>
    <col min="12" max="15" width="8.6640625" style="199"/>
    <col min="16" max="16" width="28.5" style="199" customWidth="1"/>
    <col min="17" max="19" width="8.6640625" style="199"/>
    <col min="20" max="20" width="23" style="199" customWidth="1"/>
    <col min="21" max="24" width="8.6640625" style="199"/>
  </cols>
  <sheetData>
    <row r="2" spans="1:24" ht="47" customHeight="1" x14ac:dyDescent="0.2">
      <c r="C2" s="212"/>
      <c r="D2" s="245" t="s">
        <v>206</v>
      </c>
      <c r="E2" s="245"/>
      <c r="F2" s="245"/>
      <c r="G2" s="245"/>
      <c r="H2" s="245"/>
      <c r="I2" s="245"/>
      <c r="J2" s="245"/>
      <c r="K2" s="245"/>
      <c r="L2" s="245"/>
      <c r="M2" s="245"/>
    </row>
    <row r="3" spans="1:24" ht="409.5" customHeight="1" x14ac:dyDescent="0.2">
      <c r="C3" s="212"/>
      <c r="D3" s="245"/>
      <c r="E3" s="245"/>
      <c r="F3" s="245"/>
      <c r="G3" s="245"/>
      <c r="H3" s="245"/>
      <c r="I3" s="245"/>
      <c r="J3" s="245"/>
      <c r="K3" s="245"/>
      <c r="L3" s="245"/>
      <c r="M3" s="245"/>
    </row>
    <row r="4" spans="1:24" ht="48.5" customHeight="1" x14ac:dyDescent="0.2">
      <c r="C4" s="212"/>
      <c r="D4" s="245"/>
      <c r="E4" s="245"/>
      <c r="F4" s="245"/>
      <c r="G4" s="245"/>
      <c r="H4" s="245"/>
      <c r="I4" s="245"/>
      <c r="J4" s="245"/>
      <c r="K4" s="245"/>
      <c r="L4" s="245"/>
      <c r="M4" s="245"/>
    </row>
    <row r="8" spans="1:24" s="109" customFormat="1" ht="99.5" customHeight="1" x14ac:dyDescent="0.2">
      <c r="A8" s="198"/>
      <c r="B8" s="198"/>
      <c r="C8" s="198"/>
      <c r="D8" s="246" t="s">
        <v>201</v>
      </c>
      <c r="E8" s="246"/>
      <c r="F8" s="246"/>
      <c r="G8" s="246"/>
      <c r="H8" s="246"/>
      <c r="I8" s="198"/>
      <c r="J8" s="198"/>
      <c r="K8" s="198"/>
      <c r="L8" s="198"/>
      <c r="M8" s="198"/>
      <c r="N8" s="198"/>
      <c r="O8" s="246" t="s">
        <v>162</v>
      </c>
      <c r="P8" s="246"/>
      <c r="Q8" s="246"/>
      <c r="R8" s="246"/>
      <c r="S8" s="246"/>
      <c r="T8" s="246"/>
      <c r="U8" s="246"/>
      <c r="V8" s="246"/>
      <c r="W8" s="198"/>
      <c r="X8" s="198"/>
    </row>
    <row r="9" spans="1:24" ht="22" x14ac:dyDescent="0.25">
      <c r="D9" s="200"/>
      <c r="E9" s="200"/>
      <c r="F9" s="200"/>
      <c r="G9" s="200"/>
      <c r="H9" s="200"/>
    </row>
    <row r="10" spans="1:24" ht="22" x14ac:dyDescent="0.25">
      <c r="D10" s="200"/>
      <c r="E10" s="200"/>
      <c r="F10" s="200"/>
      <c r="G10" s="200"/>
      <c r="H10" s="200"/>
    </row>
    <row r="11" spans="1:24" ht="22" x14ac:dyDescent="0.25">
      <c r="D11" s="200"/>
      <c r="E11" s="200"/>
      <c r="F11" s="200"/>
      <c r="G11" s="200"/>
      <c r="H11" s="200"/>
    </row>
    <row r="12" spans="1:24" ht="22" x14ac:dyDescent="0.25">
      <c r="C12" s="201"/>
      <c r="D12" s="202" t="s">
        <v>143</v>
      </c>
      <c r="E12" s="200"/>
      <c r="F12" s="203" t="s">
        <v>160</v>
      </c>
      <c r="G12" s="200"/>
      <c r="H12" s="202" t="s">
        <v>159</v>
      </c>
      <c r="I12" s="201"/>
      <c r="J12" s="201"/>
      <c r="O12" s="201"/>
      <c r="P12" s="204" t="s">
        <v>163</v>
      </c>
      <c r="Q12" s="201"/>
      <c r="R12" s="201"/>
      <c r="S12" s="201"/>
      <c r="T12" s="204" t="s">
        <v>143</v>
      </c>
    </row>
    <row r="13" spans="1:24" ht="22" x14ac:dyDescent="0.25">
      <c r="C13" s="201"/>
      <c r="D13" s="202"/>
      <c r="E13" s="200"/>
      <c r="F13" s="203"/>
      <c r="G13" s="200"/>
      <c r="H13" s="202"/>
      <c r="I13" s="201"/>
      <c r="J13" s="201"/>
      <c r="O13" s="201"/>
      <c r="P13" s="204"/>
      <c r="Q13" s="201"/>
      <c r="R13" s="201"/>
      <c r="S13" s="201"/>
      <c r="T13" s="204"/>
    </row>
    <row r="14" spans="1:24" ht="22" x14ac:dyDescent="0.25">
      <c r="C14" s="201">
        <v>1</v>
      </c>
      <c r="D14" s="201" t="str">
        <f>INDEX(Calculations!$D$22:$D$27,MATCH(C14,Calculations!$E$22:$E$27,0))</f>
        <v>Autonomy</v>
      </c>
      <c r="E14" s="201"/>
      <c r="F14" s="201"/>
      <c r="G14" s="201">
        <v>1</v>
      </c>
      <c r="H14" s="201" t="str" cm="1">
        <f t="array" ref="H14:H19">Calculations!$A$22:$A$27</f>
        <v>Belonging</v>
      </c>
      <c r="I14" s="201"/>
      <c r="J14" s="201"/>
      <c r="O14" s="201">
        <v>1</v>
      </c>
      <c r="P14" s="201" t="str">
        <f>INDEX(Calculations!$F$22:$F$27,MATCH(O14,Calculations!$G$22:$G$27,0))</f>
        <v>Belonging</v>
      </c>
      <c r="Q14" s="201"/>
      <c r="R14" s="201"/>
      <c r="S14" s="201">
        <v>1</v>
      </c>
      <c r="T14" s="201" t="str">
        <f>INDEX(Calculations!$D$22:$D$27,MATCH(S14,Calculations!$E$22:$E$27,0))</f>
        <v>Autonomy</v>
      </c>
    </row>
    <row r="15" spans="1:24" ht="22" x14ac:dyDescent="0.25">
      <c r="C15" s="201">
        <v>2</v>
      </c>
      <c r="D15" s="201" t="str">
        <f>INDEX(Calculations!$D$22:$D$27,MATCH(C15,Calculations!$E$22:$E$27,0))</f>
        <v>Engagement</v>
      </c>
      <c r="E15" s="201"/>
      <c r="F15" s="201"/>
      <c r="G15" s="201">
        <v>2</v>
      </c>
      <c r="H15" s="201" t="str">
        <v>Mastery</v>
      </c>
      <c r="I15" s="201"/>
      <c r="J15" s="201"/>
      <c r="O15" s="201">
        <v>2</v>
      </c>
      <c r="P15" s="201" t="str">
        <f>INDEX(Calculations!$F$22:$F$27,MATCH(O15,Calculations!$G$22:$G$27,0))</f>
        <v>Mastery</v>
      </c>
      <c r="Q15" s="201"/>
      <c r="R15" s="201"/>
      <c r="S15" s="201">
        <v>2</v>
      </c>
      <c r="T15" s="201" t="str">
        <f>INDEX(Calculations!$D$22:$D$27,MATCH(S15,Calculations!$E$22:$E$27,0))</f>
        <v>Engagement</v>
      </c>
    </row>
    <row r="16" spans="1:24" ht="22" x14ac:dyDescent="0.25">
      <c r="C16" s="201">
        <v>3</v>
      </c>
      <c r="D16" s="201" t="str">
        <f>INDEX(Calculations!$D$22:$D$27,MATCH(C16,Calculations!$E$22:$E$27,0))</f>
        <v>Meaning</v>
      </c>
      <c r="E16" s="201"/>
      <c r="F16" s="201"/>
      <c r="G16" s="201">
        <v>3</v>
      </c>
      <c r="H16" s="201" t="str">
        <v>Challenge</v>
      </c>
      <c r="I16" s="201"/>
      <c r="J16" s="201"/>
      <c r="O16" s="201">
        <v>3</v>
      </c>
      <c r="P16" s="201" t="str">
        <f>INDEX(Calculations!$F$22:$F$27,MATCH(O16,Calculations!$G$22:$G$27,0))</f>
        <v>Challenge</v>
      </c>
      <c r="Q16" s="201"/>
      <c r="R16" s="201"/>
      <c r="S16" s="201">
        <v>3</v>
      </c>
      <c r="T16" s="201" t="str">
        <f>INDEX(Calculations!$D$22:$D$27,MATCH(S16,Calculations!$E$22:$E$27,0))</f>
        <v>Meaning</v>
      </c>
    </row>
    <row r="17" spans="3:20" ht="22" x14ac:dyDescent="0.25">
      <c r="C17" s="201">
        <v>4</v>
      </c>
      <c r="D17" s="201" t="str">
        <f>INDEX(Calculations!$D$22:$D$27,MATCH(C17,Calculations!$E$22:$E$27,0))</f>
        <v>Belonging</v>
      </c>
      <c r="E17" s="201"/>
      <c r="F17" s="201"/>
      <c r="G17" s="201">
        <v>4</v>
      </c>
      <c r="H17" s="201" t="str">
        <v>Meaning</v>
      </c>
      <c r="I17" s="201"/>
      <c r="J17" s="201"/>
      <c r="O17" s="201">
        <v>4</v>
      </c>
      <c r="P17" s="201" t="str">
        <f>INDEX(Calculations!$F$22:$F$27,MATCH(O17,Calculations!$G$22:$G$27,0))</f>
        <v>Meaning</v>
      </c>
      <c r="Q17" s="201"/>
      <c r="R17" s="201"/>
      <c r="S17" s="201">
        <v>4</v>
      </c>
      <c r="T17" s="201" t="str">
        <f>INDEX(Calculations!$D$22:$D$27,MATCH(S17,Calculations!$E$22:$E$27,0))</f>
        <v>Belonging</v>
      </c>
    </row>
    <row r="18" spans="3:20" ht="22" x14ac:dyDescent="0.25">
      <c r="C18" s="201">
        <v>5</v>
      </c>
      <c r="D18" s="201" t="str">
        <f>INDEX(Calculations!$D$22:$D$27,MATCH(C18,Calculations!$E$22:$E$27,0))</f>
        <v>Mastery</v>
      </c>
      <c r="E18" s="201"/>
      <c r="F18" s="201"/>
      <c r="G18" s="201">
        <v>5</v>
      </c>
      <c r="H18" s="201" t="str">
        <v>Autonomy</v>
      </c>
      <c r="I18" s="201"/>
      <c r="J18" s="201"/>
      <c r="O18" s="201">
        <v>5</v>
      </c>
      <c r="P18" s="201" t="str">
        <f>INDEX(Calculations!$F$22:$F$27,MATCH(O18,Calculations!$G$22:$G$27,0))</f>
        <v>Autonomy</v>
      </c>
      <c r="Q18" s="201"/>
      <c r="R18" s="201"/>
      <c r="S18" s="201">
        <v>5</v>
      </c>
      <c r="T18" s="201" t="str">
        <f>INDEX(Calculations!$D$22:$D$27,MATCH(S18,Calculations!$E$22:$E$27,0))</f>
        <v>Mastery</v>
      </c>
    </row>
    <row r="19" spans="3:20" ht="22" x14ac:dyDescent="0.25">
      <c r="C19" s="201">
        <v>6</v>
      </c>
      <c r="D19" s="201" t="str">
        <f>INDEX(Calculations!$D$22:$D$27,MATCH(C19,Calculations!$E$22:$E$27,0))</f>
        <v>Challenge</v>
      </c>
      <c r="E19" s="201"/>
      <c r="F19" s="201"/>
      <c r="G19" s="201">
        <v>6</v>
      </c>
      <c r="H19" s="201" t="str">
        <v>Engagement</v>
      </c>
      <c r="I19" s="201"/>
      <c r="J19" s="201"/>
      <c r="O19" s="201">
        <v>6</v>
      </c>
      <c r="P19" s="201" t="str">
        <f>INDEX(Calculations!$F$22:$F$27,MATCH(O19,Calculations!$G$22:$G$27,0))</f>
        <v>Engagement</v>
      </c>
      <c r="Q19" s="201"/>
      <c r="R19" s="201"/>
      <c r="S19" s="201">
        <v>6</v>
      </c>
      <c r="T19" s="201" t="str">
        <f>INDEX(Calculations!$D$22:$D$27,MATCH(S19,Calculations!$E$22:$E$27,0))</f>
        <v>Challenge</v>
      </c>
    </row>
    <row r="20" spans="3:20" ht="22" x14ac:dyDescent="0.25">
      <c r="C20" s="201"/>
      <c r="D20" s="201"/>
      <c r="E20" s="201"/>
      <c r="F20" s="201"/>
      <c r="G20" s="201"/>
      <c r="H20" s="201"/>
      <c r="I20" s="201"/>
      <c r="J20" s="201"/>
      <c r="O20" s="201"/>
      <c r="P20" s="201"/>
      <c r="Q20" s="201"/>
      <c r="R20" s="201"/>
      <c r="S20" s="201"/>
      <c r="T20" s="201"/>
    </row>
    <row r="21" spans="3:20" ht="22" x14ac:dyDescent="0.25">
      <c r="C21" s="201"/>
      <c r="D21" s="201"/>
      <c r="E21" s="201"/>
      <c r="F21" s="201"/>
      <c r="G21" s="201"/>
      <c r="H21" s="201"/>
      <c r="I21" s="201"/>
      <c r="J21" s="201"/>
      <c r="O21" s="201"/>
      <c r="P21" s="201"/>
      <c r="Q21" s="201"/>
      <c r="R21" s="201"/>
      <c r="S21" s="201"/>
      <c r="T21" s="201"/>
    </row>
    <row r="27" spans="3:20" ht="22" x14ac:dyDescent="0.25">
      <c r="F27" s="204" t="s">
        <v>161</v>
      </c>
    </row>
    <row r="28" spans="3:20" ht="22" x14ac:dyDescent="0.25">
      <c r="F28" s="204"/>
    </row>
    <row r="29" spans="3:20" ht="22" x14ac:dyDescent="0.25">
      <c r="E29" s="201">
        <v>1</v>
      </c>
      <c r="F29" s="201" t="str" cm="1">
        <f t="array" ref="F29:F34">Calculations!$Q$22:$Q$27</f>
        <v>Belonging</v>
      </c>
    </row>
    <row r="30" spans="3:20" ht="22" x14ac:dyDescent="0.25">
      <c r="E30" s="201">
        <v>2</v>
      </c>
      <c r="F30" s="201" t="str">
        <v>Mastery</v>
      </c>
    </row>
    <row r="31" spans="3:20" ht="22" x14ac:dyDescent="0.25">
      <c r="E31" s="201">
        <v>3</v>
      </c>
      <c r="F31" s="201" t="str">
        <v>Challenge</v>
      </c>
    </row>
    <row r="32" spans="3:20" ht="22" x14ac:dyDescent="0.25">
      <c r="E32" s="201">
        <v>4</v>
      </c>
      <c r="F32" s="201" t="str">
        <v>Meaning</v>
      </c>
    </row>
    <row r="33" spans="3:12" ht="22" x14ac:dyDescent="0.25">
      <c r="E33" s="201">
        <v>5</v>
      </c>
      <c r="F33" s="201" t="str">
        <v>Autonomy</v>
      </c>
    </row>
    <row r="34" spans="3:12" ht="22" x14ac:dyDescent="0.25">
      <c r="E34" s="201">
        <v>6</v>
      </c>
      <c r="F34" s="201" t="str">
        <v>Engagement</v>
      </c>
    </row>
    <row r="35" spans="3:12" ht="22" x14ac:dyDescent="0.25">
      <c r="E35" s="201"/>
      <c r="F35" s="201"/>
    </row>
    <row r="36" spans="3:12" ht="22" x14ac:dyDescent="0.25">
      <c r="E36" s="201"/>
      <c r="F36" s="201"/>
    </row>
    <row r="37" spans="3:12" ht="22" x14ac:dyDescent="0.25">
      <c r="E37" s="201"/>
      <c r="F37" s="201"/>
    </row>
    <row r="38" spans="3:12" ht="22" x14ac:dyDescent="0.25">
      <c r="E38" s="201"/>
      <c r="F38" s="201"/>
    </row>
    <row r="42" spans="3:12" x14ac:dyDescent="0.2">
      <c r="C42" s="205"/>
      <c r="D42" s="206"/>
      <c r="E42" s="206"/>
      <c r="F42" s="206"/>
      <c r="G42" s="205"/>
      <c r="H42" s="205"/>
      <c r="I42" s="206"/>
      <c r="J42" s="206"/>
      <c r="K42" s="206"/>
      <c r="L42" s="206"/>
    </row>
    <row r="43" spans="3:12" ht="22" x14ac:dyDescent="0.25">
      <c r="C43" s="205"/>
      <c r="D43" s="206"/>
      <c r="E43" s="206"/>
      <c r="F43" s="206"/>
      <c r="G43" s="207"/>
      <c r="H43" s="207"/>
      <c r="I43" s="206"/>
      <c r="J43" s="206"/>
      <c r="K43" s="206"/>
      <c r="L43" s="206"/>
    </row>
    <row r="44" spans="3:12" ht="22" x14ac:dyDescent="0.25">
      <c r="C44" s="205"/>
      <c r="D44" s="206"/>
      <c r="E44" s="206"/>
      <c r="F44" s="206"/>
      <c r="G44" s="207"/>
      <c r="H44" s="207"/>
      <c r="I44" s="206"/>
      <c r="J44" s="206"/>
      <c r="K44" s="206"/>
      <c r="L44" s="206"/>
    </row>
    <row r="45" spans="3:12" ht="22" x14ac:dyDescent="0.25">
      <c r="D45" s="198"/>
      <c r="E45" s="198"/>
      <c r="F45" s="198"/>
      <c r="G45" s="207"/>
      <c r="H45" s="207"/>
      <c r="I45" s="198"/>
      <c r="J45" s="198"/>
      <c r="K45" s="198"/>
      <c r="L45" s="198"/>
    </row>
    <row r="46" spans="3:12" ht="22" x14ac:dyDescent="0.25">
      <c r="D46" s="198"/>
      <c r="E46" s="198"/>
      <c r="F46" s="198"/>
      <c r="G46" s="207"/>
      <c r="H46" s="207"/>
      <c r="I46" s="198"/>
      <c r="J46" s="198"/>
      <c r="K46" s="198"/>
      <c r="L46" s="198"/>
    </row>
    <row r="47" spans="3:12" ht="46" x14ac:dyDescent="0.5">
      <c r="C47" s="247" t="s">
        <v>164</v>
      </c>
      <c r="D47" s="247"/>
      <c r="E47" s="247"/>
      <c r="F47" s="247"/>
      <c r="G47" s="247"/>
      <c r="H47" s="247"/>
      <c r="I47" s="247"/>
      <c r="J47" s="247"/>
      <c r="K47" s="247"/>
      <c r="L47" s="247"/>
    </row>
    <row r="48" spans="3:12" ht="64.5" customHeight="1" thickBot="1" x14ac:dyDescent="0.55000000000000004">
      <c r="D48" s="208"/>
      <c r="E48" s="208"/>
      <c r="F48" s="208"/>
      <c r="G48" s="208"/>
      <c r="H48" s="208"/>
    </row>
    <row r="49" spans="1:24" s="150" customFormat="1" ht="66.5" customHeight="1" x14ac:dyDescent="0.2">
      <c r="A49" s="209"/>
      <c r="B49" s="209"/>
      <c r="C49" s="209"/>
      <c r="D49" s="210" t="s">
        <v>167</v>
      </c>
      <c r="E49" s="248" t="s">
        <v>45</v>
      </c>
      <c r="F49" s="249"/>
      <c r="G49" s="250"/>
      <c r="H49" s="251" t="s">
        <v>154</v>
      </c>
      <c r="I49" s="252"/>
      <c r="J49" s="253"/>
      <c r="K49" s="251" t="s">
        <v>46</v>
      </c>
      <c r="L49" s="252"/>
      <c r="M49" s="253"/>
      <c r="N49" s="209"/>
      <c r="O49" s="209"/>
      <c r="P49" s="209"/>
      <c r="Q49" s="209"/>
      <c r="R49" s="209"/>
      <c r="S49" s="209"/>
      <c r="T49" s="209"/>
      <c r="U49" s="209"/>
      <c r="V49" s="209"/>
      <c r="W49" s="209"/>
      <c r="X49" s="209"/>
    </row>
    <row r="50" spans="1:24" ht="205" customHeight="1" x14ac:dyDescent="0.25">
      <c r="D50" s="254" t="str">
        <f>Calculations!$Q$22</f>
        <v>Belonging</v>
      </c>
      <c r="E50" s="257" t="str">
        <f>Calculations!$M$75</f>
        <v>Group Environment</v>
      </c>
      <c r="F50" s="258"/>
      <c r="G50" s="258"/>
      <c r="H50" s="258" t="str">
        <f>Calculations!$N$75</f>
        <v>Group environments should foster teamwork, social interaction, a sense of belonging and group identity among peers. Program leaders must recognize their role in facilitating positive group environments.</v>
      </c>
      <c r="I50" s="258"/>
      <c r="J50" s="258"/>
      <c r="K50" s="259"/>
      <c r="L50" s="259"/>
      <c r="M50" s="260"/>
    </row>
    <row r="51" spans="1:24" ht="205" customHeight="1" x14ac:dyDescent="0.25">
      <c r="D51" s="255"/>
      <c r="E51" s="261" t="str">
        <f>Calculations!$M$76</f>
        <v>Protection from Harassment</v>
      </c>
      <c r="F51" s="262"/>
      <c r="G51" s="262"/>
      <c r="H51" s="262" t="str">
        <f>Calculations!$N$76</f>
        <v>All children should have the capacity to practice, achieve mastery and express themselves without being subjected to scrutiny or humiliation. Program leaders must prepare strategies to help children speak about and cope with their negative social experiences and address problematic behaviours effectively.</v>
      </c>
      <c r="I51" s="262"/>
      <c r="J51" s="262"/>
      <c r="K51" s="263"/>
      <c r="L51" s="263"/>
      <c r="M51" s="264"/>
    </row>
    <row r="52" spans="1:24" ht="205" customHeight="1" x14ac:dyDescent="0.25">
      <c r="D52" s="255"/>
      <c r="E52" s="265" t="str">
        <f>Calculations!$M$77</f>
        <v>Supportive Attitudes</v>
      </c>
      <c r="F52" s="266"/>
      <c r="G52" s="266"/>
      <c r="H52" s="266" t="str">
        <f>Calculations!$N$77</f>
        <v xml:space="preserve">Children perceive positive societal attitudes toward their participation, particularly from members of SOC. </v>
      </c>
      <c r="I52" s="266"/>
      <c r="J52" s="266"/>
      <c r="K52" s="267"/>
      <c r="L52" s="267"/>
      <c r="M52" s="268"/>
    </row>
    <row r="53" spans="1:24" ht="205" customHeight="1" x14ac:dyDescent="0.25">
      <c r="D53" s="256"/>
      <c r="E53" s="269" t="s">
        <v>155</v>
      </c>
      <c r="F53" s="270"/>
      <c r="G53" s="270"/>
      <c r="H53" s="271"/>
      <c r="I53" s="271"/>
      <c r="J53" s="271"/>
      <c r="K53" s="272"/>
      <c r="L53" s="272"/>
      <c r="M53" s="273"/>
    </row>
    <row r="54" spans="1:24" ht="205" customHeight="1" x14ac:dyDescent="0.25">
      <c r="D54" s="276" t="str">
        <f>Calculations!$Q$23</f>
        <v>Mastery</v>
      </c>
      <c r="E54" s="265" t="str">
        <f>Calculations!$U$75</f>
        <v>Routines</v>
      </c>
      <c r="F54" s="266"/>
      <c r="G54" s="266"/>
      <c r="H54" s="266" t="str">
        <f>Calculations!$V$75</f>
        <v>Routines – a sequence of activities regularly followed – in programming can be crucial for creating a sense of security and fostering understanding for children.</v>
      </c>
      <c r="I54" s="266"/>
      <c r="J54" s="266"/>
      <c r="K54" s="274"/>
      <c r="L54" s="274"/>
      <c r="M54" s="275"/>
    </row>
    <row r="55" spans="1:24" ht="205" customHeight="1" x14ac:dyDescent="0.25">
      <c r="D55" s="277"/>
      <c r="E55" s="269" t="str">
        <f>Calculations!$U$76</f>
        <v>Program Leader Validates Contributions</v>
      </c>
      <c r="F55" s="270"/>
      <c r="G55" s="270"/>
      <c r="H55" s="270" t="str">
        <f>Calculations!$V$76</f>
        <v>Program leaders should validate children’s contributions and encourage peers to recognize each other’s accomplishments. Validation may include awards, prizes, and/or verbal praise to acknowledge attainment (e.g. stickers, high fives).</v>
      </c>
      <c r="I55" s="270"/>
      <c r="J55" s="270"/>
      <c r="K55" s="272"/>
      <c r="L55" s="272"/>
      <c r="M55" s="273"/>
    </row>
    <row r="56" spans="1:24" ht="205" customHeight="1" x14ac:dyDescent="0.25">
      <c r="D56" s="277"/>
      <c r="E56" s="265" t="str">
        <f>Calculations!$U$77</f>
        <v>Collaboration with Family Members</v>
      </c>
      <c r="F56" s="266"/>
      <c r="G56" s="266"/>
      <c r="H56" s="266" t="str">
        <f>Calculations!$V$77</f>
        <v>Collaboration should be encouraged between program leaders and family members to enable knowledge sharing, joint understandings, and partnership.</v>
      </c>
      <c r="I56" s="266"/>
      <c r="J56" s="266"/>
      <c r="K56" s="267"/>
      <c r="L56" s="267"/>
      <c r="M56" s="268"/>
    </row>
    <row r="57" spans="1:24" ht="205" customHeight="1" x14ac:dyDescent="0.25">
      <c r="D57" s="278"/>
      <c r="E57" s="269" t="s">
        <v>155</v>
      </c>
      <c r="F57" s="270"/>
      <c r="G57" s="270"/>
      <c r="H57" s="271"/>
      <c r="I57" s="271"/>
      <c r="J57" s="271"/>
      <c r="K57" s="272"/>
      <c r="L57" s="272"/>
      <c r="M57" s="273"/>
    </row>
    <row r="58" spans="1:24" ht="205" customHeight="1" x14ac:dyDescent="0.25">
      <c r="D58" s="276" t="str">
        <f>Calculations!$Q$24</f>
        <v>Challenge</v>
      </c>
      <c r="E58" s="265" t="str">
        <f>Calculations!$AD$75</f>
        <v>Safe Places</v>
      </c>
      <c r="F58" s="266"/>
      <c r="G58" s="266"/>
      <c r="H58" s="266" t="str">
        <f>Calculations!$AE$75</f>
        <v>It is critical that environments are designed to make children feel safe and protected to create a more pleasurable experience. Environments that are familiar are perceived as safe by the children.</v>
      </c>
      <c r="I58" s="266"/>
      <c r="J58" s="266"/>
      <c r="K58" s="267"/>
      <c r="L58" s="267"/>
      <c r="M58" s="268"/>
    </row>
    <row r="59" spans="1:24" ht="205" customHeight="1" x14ac:dyDescent="0.25">
      <c r="D59" s="277"/>
      <c r="E59" s="269" t="str">
        <f>Calculations!$AD$76</f>
        <v>Access to Equipment</v>
      </c>
      <c r="F59" s="270"/>
      <c r="G59" s="270"/>
      <c r="H59" s="270" t="str">
        <f>Calculations!$AE$76</f>
        <v>Physical environments should have a variety of appropriate equipment (e.g. different sizes and textures) and aids available (e.g.  assistive devices for activities).</v>
      </c>
      <c r="I59" s="270"/>
      <c r="J59" s="270"/>
      <c r="K59" s="272"/>
      <c r="L59" s="272"/>
      <c r="M59" s="273"/>
    </row>
    <row r="60" spans="1:24" ht="205" customHeight="1" x14ac:dyDescent="0.25">
      <c r="D60" s="277"/>
      <c r="E60" s="265" t="str">
        <f>Calculations!$AD$77</f>
        <v>Options</v>
      </c>
      <c r="F60" s="266"/>
      <c r="G60" s="266"/>
      <c r="H60" s="266" t="str">
        <f>Calculations!$AE$77</f>
        <v>Programs should offer a range of activities with varying difficulties according to the needs and strengths of those participating.</v>
      </c>
      <c r="I60" s="266"/>
      <c r="J60" s="266"/>
      <c r="K60" s="267"/>
      <c r="L60" s="267"/>
      <c r="M60" s="268"/>
    </row>
    <row r="61" spans="1:24" ht="205" customHeight="1" x14ac:dyDescent="0.25">
      <c r="D61" s="278"/>
      <c r="E61" s="269" t="s">
        <v>155</v>
      </c>
      <c r="F61" s="270"/>
      <c r="G61" s="270"/>
      <c r="H61" s="271"/>
      <c r="I61" s="271"/>
      <c r="J61" s="271"/>
      <c r="K61" s="279"/>
      <c r="L61" s="279"/>
      <c r="M61" s="280"/>
    </row>
    <row r="62" spans="1:24" ht="205" customHeight="1" x14ac:dyDescent="0.2"/>
  </sheetData>
  <sheetProtection algorithmName="SHA-512" hashValue="eWqy1vRJipBj4OhwKwnz9P3AIwjSoMeiAudH5UoUZ7KZX1yCmMqjGEiChIvrdLqabjCNGe6J770bm93pZisSRA==" saltValue="odqPgWjPMPQY2U2q3DK2sQ==" spinCount="100000" sheet="1" objects="1" scenarios="1"/>
  <mergeCells count="46">
    <mergeCell ref="D54:D57"/>
    <mergeCell ref="E54:G54"/>
    <mergeCell ref="D58:D61"/>
    <mergeCell ref="E58:G58"/>
    <mergeCell ref="H58:J58"/>
    <mergeCell ref="K58:M58"/>
    <mergeCell ref="E59:G59"/>
    <mergeCell ref="H59:J59"/>
    <mergeCell ref="K59:M59"/>
    <mergeCell ref="E60:G60"/>
    <mergeCell ref="H60:J60"/>
    <mergeCell ref="K60:M60"/>
    <mergeCell ref="E61:G61"/>
    <mergeCell ref="H61:J61"/>
    <mergeCell ref="K61:M61"/>
    <mergeCell ref="H54:J54"/>
    <mergeCell ref="K54:M54"/>
    <mergeCell ref="E55:G55"/>
    <mergeCell ref="H55:J55"/>
    <mergeCell ref="K55:M55"/>
    <mergeCell ref="E56:G56"/>
    <mergeCell ref="H56:J56"/>
    <mergeCell ref="K56:M56"/>
    <mergeCell ref="E57:G57"/>
    <mergeCell ref="H57:J57"/>
    <mergeCell ref="K57:M57"/>
    <mergeCell ref="D50:D53"/>
    <mergeCell ref="E50:G50"/>
    <mergeCell ref="H50:J50"/>
    <mergeCell ref="K50:M50"/>
    <mergeCell ref="E51:G51"/>
    <mergeCell ref="H51:J51"/>
    <mergeCell ref="K51:M51"/>
    <mergeCell ref="E52:G52"/>
    <mergeCell ref="H52:J52"/>
    <mergeCell ref="K52:M52"/>
    <mergeCell ref="E53:G53"/>
    <mergeCell ref="H53:J53"/>
    <mergeCell ref="K53:M53"/>
    <mergeCell ref="D2:M4"/>
    <mergeCell ref="D8:H8"/>
    <mergeCell ref="O8:V8"/>
    <mergeCell ref="C47:L47"/>
    <mergeCell ref="E49:G49"/>
    <mergeCell ref="H49:J49"/>
    <mergeCell ref="K49:M49"/>
  </mergeCells>
  <pageMargins left="0.7" right="0.7" top="0.75" bottom="0.75" header="0.3" footer="0.3"/>
  <pageSetup orientation="portrait" horizontalDpi="4294967293"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BR212"/>
  <sheetViews>
    <sheetView zoomScale="93" zoomScaleNormal="173" workbookViewId="0">
      <selection activeCell="K11" sqref="K11"/>
    </sheetView>
  </sheetViews>
  <sheetFormatPr baseColWidth="10" defaultColWidth="10.6640625" defaultRowHeight="16" x14ac:dyDescent="0.2"/>
  <sheetData>
    <row r="1" spans="1:70" x14ac:dyDescent="0.2">
      <c r="A1" s="12"/>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row>
    <row r="2" spans="1:70" ht="19" x14ac:dyDescent="0.25">
      <c r="A2" s="54"/>
      <c r="B2" s="54"/>
      <c r="C2" s="54"/>
      <c r="D2" s="54"/>
      <c r="E2" s="54"/>
      <c r="F2" s="12"/>
      <c r="G2" s="12"/>
      <c r="H2" s="12"/>
      <c r="I2" s="12"/>
      <c r="J2" s="12"/>
      <c r="K2" s="12"/>
      <c r="L2" s="12"/>
      <c r="M2" s="12"/>
      <c r="N2" s="12"/>
      <c r="O2" s="12"/>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c r="AW2" s="12"/>
      <c r="AX2" s="12"/>
      <c r="AY2" s="12"/>
      <c r="AZ2" s="12"/>
      <c r="BA2" s="12"/>
      <c r="BB2" s="12"/>
      <c r="BC2" s="12"/>
      <c r="BD2" s="12"/>
      <c r="BE2" s="12"/>
      <c r="BF2" s="12"/>
      <c r="BG2" s="12"/>
      <c r="BH2" s="12"/>
      <c r="BI2" s="12"/>
      <c r="BJ2" s="12"/>
      <c r="BK2" s="12"/>
      <c r="BL2" s="12"/>
      <c r="BM2" s="12"/>
      <c r="BN2" s="12"/>
      <c r="BO2" s="12"/>
      <c r="BP2" s="12"/>
      <c r="BQ2" s="12"/>
      <c r="BR2" s="12"/>
    </row>
    <row r="3" spans="1:70" ht="19" x14ac:dyDescent="0.25">
      <c r="A3" s="54"/>
      <c r="B3" s="54"/>
      <c r="C3" s="54"/>
      <c r="D3" s="54"/>
      <c r="E3" s="54"/>
      <c r="F3" s="12"/>
      <c r="G3" s="12"/>
      <c r="H3" s="12"/>
      <c r="I3" s="12"/>
      <c r="J3" s="12"/>
      <c r="K3" s="12"/>
      <c r="L3" s="12"/>
      <c r="M3" s="12"/>
      <c r="N3" s="12"/>
      <c r="O3" s="12"/>
      <c r="P3" s="12"/>
      <c r="Q3" s="12"/>
      <c r="R3" s="12"/>
      <c r="S3" s="12"/>
      <c r="T3" s="12"/>
      <c r="U3" s="12"/>
      <c r="V3" s="12"/>
      <c r="W3" s="12"/>
      <c r="X3" s="12"/>
      <c r="Y3" s="12"/>
      <c r="Z3" s="12"/>
      <c r="AA3" s="12"/>
      <c r="AB3" s="12"/>
      <c r="AC3" s="12"/>
      <c r="AD3" s="12"/>
      <c r="AE3" s="12"/>
      <c r="AF3" s="12"/>
      <c r="AG3" s="12"/>
      <c r="AH3" s="12"/>
      <c r="AI3" s="12"/>
      <c r="AJ3" s="12"/>
      <c r="AK3" s="12"/>
      <c r="AL3" s="12"/>
      <c r="AM3" s="12"/>
      <c r="AN3" s="12"/>
      <c r="AO3" s="12"/>
      <c r="AP3" s="12"/>
      <c r="AQ3" s="12"/>
      <c r="AR3" s="12"/>
      <c r="AS3" s="12"/>
      <c r="AT3" s="12"/>
      <c r="AU3" s="12"/>
      <c r="AV3" s="12"/>
      <c r="AW3" s="12"/>
      <c r="AX3" s="12"/>
      <c r="AY3" s="12"/>
      <c r="AZ3" s="12"/>
      <c r="BA3" s="12"/>
      <c r="BB3" s="12"/>
      <c r="BC3" s="12"/>
      <c r="BD3" s="12"/>
      <c r="BE3" s="12"/>
      <c r="BF3" s="12"/>
      <c r="BG3" s="12"/>
      <c r="BH3" s="12"/>
      <c r="BI3" s="12"/>
      <c r="BJ3" s="12"/>
      <c r="BK3" s="12"/>
      <c r="BL3" s="12"/>
      <c r="BM3" s="12"/>
      <c r="BN3" s="12"/>
      <c r="BO3" s="12"/>
      <c r="BP3" s="12"/>
      <c r="BQ3" s="12"/>
      <c r="BR3" s="12"/>
    </row>
    <row r="4" spans="1:70" ht="19" x14ac:dyDescent="0.25">
      <c r="A4" s="54"/>
      <c r="B4" s="54"/>
      <c r="C4" s="54"/>
      <c r="D4" s="54"/>
      <c r="E4" s="54"/>
      <c r="F4" s="12"/>
      <c r="G4" s="12"/>
      <c r="H4" s="12"/>
      <c r="I4" s="12"/>
      <c r="J4" s="12"/>
      <c r="K4" s="12"/>
      <c r="L4" s="12"/>
      <c r="M4" s="12"/>
      <c r="N4" s="12"/>
      <c r="O4" s="12"/>
      <c r="P4" s="12"/>
      <c r="Q4" s="12"/>
      <c r="R4" s="12"/>
      <c r="S4" s="12"/>
      <c r="T4" s="12"/>
      <c r="U4" s="12"/>
      <c r="V4" s="12"/>
      <c r="W4" s="12"/>
      <c r="X4" s="12"/>
      <c r="Y4" s="12"/>
      <c r="Z4" s="12"/>
      <c r="AA4" s="12"/>
      <c r="AB4" s="12"/>
      <c r="AC4" s="12"/>
      <c r="AD4" s="12"/>
      <c r="AE4" s="12"/>
      <c r="AF4" s="12"/>
      <c r="AG4" s="12"/>
      <c r="AH4" s="12"/>
      <c r="AI4" s="12"/>
      <c r="AJ4" s="12"/>
      <c r="AK4" s="12"/>
      <c r="AL4" s="12"/>
      <c r="AM4" s="12"/>
      <c r="AN4" s="12"/>
      <c r="AO4" s="12"/>
      <c r="AP4" s="12"/>
      <c r="AQ4" s="12"/>
      <c r="AR4" s="12"/>
      <c r="AS4" s="12"/>
      <c r="AT4" s="12"/>
      <c r="AU4" s="12"/>
      <c r="AV4" s="12"/>
      <c r="AW4" s="12"/>
      <c r="AX4" s="12"/>
      <c r="AY4" s="12"/>
      <c r="AZ4" s="12"/>
      <c r="BA4" s="12"/>
      <c r="BB4" s="12"/>
      <c r="BC4" s="12"/>
      <c r="BD4" s="12"/>
      <c r="BE4" s="12"/>
      <c r="BF4" s="12"/>
      <c r="BG4" s="12"/>
      <c r="BH4" s="12"/>
      <c r="BI4" s="12"/>
      <c r="BJ4" s="12"/>
      <c r="BK4" s="12"/>
      <c r="BL4" s="12"/>
      <c r="BM4" s="12"/>
      <c r="BN4" s="12"/>
      <c r="BO4" s="12"/>
      <c r="BP4" s="12"/>
      <c r="BQ4" s="12"/>
      <c r="BR4" s="12"/>
    </row>
    <row r="5" spans="1:70" ht="19" x14ac:dyDescent="0.25">
      <c r="A5" s="54"/>
      <c r="B5" s="54"/>
      <c r="C5" s="54"/>
      <c r="D5" s="54"/>
      <c r="E5" s="54"/>
      <c r="F5" s="12"/>
      <c r="G5" s="12"/>
      <c r="H5" s="12"/>
      <c r="I5" s="12"/>
      <c r="J5" s="12"/>
      <c r="K5" s="12"/>
      <c r="L5" s="12"/>
      <c r="M5" s="12"/>
      <c r="N5" s="12"/>
      <c r="O5" s="12"/>
      <c r="P5" s="12"/>
      <c r="Q5" s="12"/>
      <c r="R5" s="12"/>
      <c r="S5" s="12"/>
      <c r="T5" s="12"/>
      <c r="U5" s="12"/>
      <c r="V5" s="12"/>
      <c r="W5" s="12"/>
      <c r="X5" s="12"/>
      <c r="Y5" s="12"/>
      <c r="Z5" s="12"/>
      <c r="AA5" s="12"/>
      <c r="AB5" s="12"/>
      <c r="AC5" s="12"/>
      <c r="AD5" s="12"/>
      <c r="AE5" s="12"/>
      <c r="AF5" s="12"/>
      <c r="AG5" s="12"/>
      <c r="AH5" s="12"/>
      <c r="AI5" s="12"/>
      <c r="AJ5" s="12"/>
      <c r="AK5" s="12"/>
      <c r="AL5" s="12"/>
      <c r="AM5" s="12"/>
      <c r="AN5" s="12"/>
      <c r="AO5" s="12"/>
      <c r="AP5" s="12"/>
      <c r="AQ5" s="12"/>
      <c r="AR5" s="12"/>
      <c r="AS5" s="12"/>
      <c r="AT5" s="12"/>
      <c r="AU5" s="12"/>
      <c r="AV5" s="12"/>
      <c r="AW5" s="12"/>
      <c r="AX5" s="12"/>
      <c r="AY5" s="12"/>
      <c r="AZ5" s="12"/>
      <c r="BA5" s="12"/>
      <c r="BB5" s="12"/>
      <c r="BC5" s="12"/>
      <c r="BD5" s="12"/>
      <c r="BE5" s="12"/>
      <c r="BF5" s="12"/>
      <c r="BG5" s="12"/>
      <c r="BH5" s="12"/>
      <c r="BI5" s="12"/>
      <c r="BJ5" s="12"/>
      <c r="BK5" s="12"/>
      <c r="BL5" s="12"/>
      <c r="BM5" s="12"/>
      <c r="BN5" s="12"/>
      <c r="BO5" s="12"/>
      <c r="BP5" s="12"/>
      <c r="BQ5" s="12"/>
      <c r="BR5" s="12"/>
    </row>
    <row r="6" spans="1:70" ht="19" x14ac:dyDescent="0.25">
      <c r="A6" s="54"/>
      <c r="B6" s="54"/>
      <c r="C6" s="54"/>
      <c r="D6" s="54"/>
      <c r="E6" s="54"/>
      <c r="F6" s="12"/>
      <c r="G6" s="12"/>
      <c r="H6" s="12"/>
      <c r="I6" s="12"/>
      <c r="J6" s="12"/>
      <c r="K6" s="12"/>
      <c r="L6" s="12"/>
      <c r="M6" s="12"/>
      <c r="N6" s="12"/>
      <c r="O6" s="12"/>
      <c r="P6" s="12"/>
      <c r="Q6" s="12"/>
      <c r="R6" s="12"/>
      <c r="S6" s="12"/>
      <c r="T6" s="12"/>
      <c r="U6" s="12"/>
      <c r="V6" s="12"/>
      <c r="W6" s="12"/>
      <c r="X6" s="12"/>
      <c r="Y6" s="12"/>
      <c r="Z6" s="12"/>
      <c r="AA6" s="12"/>
      <c r="AB6" s="12"/>
      <c r="AC6" s="12"/>
      <c r="AD6" s="12"/>
      <c r="AE6" s="12"/>
      <c r="AF6" s="12"/>
      <c r="AG6" s="12"/>
      <c r="AH6" s="12"/>
      <c r="AI6" s="12"/>
      <c r="AJ6" s="12"/>
      <c r="AK6" s="12"/>
      <c r="AL6" s="12"/>
      <c r="AM6" s="12"/>
      <c r="AN6" s="12"/>
      <c r="AO6" s="12"/>
      <c r="AP6" s="12"/>
      <c r="AQ6" s="12"/>
      <c r="AR6" s="12"/>
      <c r="AS6" s="12"/>
      <c r="AT6" s="12"/>
      <c r="AU6" s="12"/>
      <c r="AV6" s="12"/>
      <c r="AW6" s="12"/>
      <c r="AX6" s="12"/>
      <c r="AY6" s="12"/>
      <c r="AZ6" s="12"/>
      <c r="BA6" s="12"/>
      <c r="BB6" s="12"/>
      <c r="BC6" s="12"/>
      <c r="BD6" s="12"/>
      <c r="BE6" s="12"/>
      <c r="BF6" s="12"/>
      <c r="BG6" s="12"/>
      <c r="BH6" s="12"/>
      <c r="BI6" s="12"/>
      <c r="BJ6" s="12"/>
      <c r="BK6" s="12"/>
      <c r="BL6" s="12"/>
      <c r="BM6" s="12"/>
      <c r="BN6" s="12"/>
      <c r="BO6" s="12"/>
      <c r="BP6" s="12"/>
      <c r="BQ6" s="12"/>
      <c r="BR6" s="12"/>
    </row>
    <row r="7" spans="1:70" ht="19" x14ac:dyDescent="0.25">
      <c r="A7" s="54"/>
      <c r="B7" s="54"/>
      <c r="C7" s="54"/>
      <c r="D7" s="54"/>
      <c r="E7" s="54"/>
      <c r="F7" s="12"/>
      <c r="G7" s="12"/>
      <c r="H7" s="12"/>
      <c r="I7" s="12"/>
      <c r="J7" s="12"/>
      <c r="K7" s="12"/>
      <c r="L7" s="12"/>
      <c r="M7" s="12"/>
      <c r="N7" s="12"/>
      <c r="O7" s="12"/>
      <c r="P7" s="12"/>
      <c r="Q7" s="12"/>
      <c r="R7" s="12"/>
      <c r="S7" s="12"/>
      <c r="T7" s="12"/>
      <c r="U7" s="12"/>
      <c r="V7" s="12"/>
      <c r="W7" s="12"/>
      <c r="X7" s="12"/>
      <c r="Y7" s="12"/>
      <c r="Z7" s="12"/>
      <c r="AA7" s="12"/>
      <c r="AB7" s="12"/>
      <c r="AC7" s="12"/>
      <c r="AD7" s="12"/>
      <c r="AE7" s="12"/>
      <c r="AF7" s="12"/>
      <c r="AG7" s="12"/>
      <c r="AH7" s="12"/>
      <c r="AI7" s="12"/>
      <c r="AJ7" s="12"/>
      <c r="AK7" s="12"/>
      <c r="AL7" s="12"/>
      <c r="AM7" s="12"/>
      <c r="AN7" s="12"/>
      <c r="AO7" s="12"/>
      <c r="AP7" s="12"/>
      <c r="AQ7" s="12"/>
      <c r="AR7" s="12"/>
      <c r="AS7" s="12"/>
      <c r="AT7" s="12"/>
      <c r="AU7" s="12"/>
      <c r="AV7" s="12"/>
      <c r="AW7" s="12"/>
      <c r="AX7" s="12"/>
      <c r="AY7" s="12"/>
      <c r="AZ7" s="12"/>
      <c r="BA7" s="12"/>
      <c r="BB7" s="12"/>
      <c r="BC7" s="12"/>
      <c r="BD7" s="12"/>
      <c r="BE7" s="12"/>
      <c r="BF7" s="12"/>
      <c r="BG7" s="12"/>
      <c r="BH7" s="12"/>
      <c r="BI7" s="12"/>
      <c r="BJ7" s="12"/>
      <c r="BK7" s="12"/>
      <c r="BL7" s="12"/>
      <c r="BM7" s="12"/>
      <c r="BN7" s="12"/>
      <c r="BO7" s="12"/>
      <c r="BP7" s="12"/>
      <c r="BQ7" s="12"/>
      <c r="BR7" s="12"/>
    </row>
    <row r="8" spans="1:70" ht="19" x14ac:dyDescent="0.25">
      <c r="A8" s="54"/>
      <c r="B8" s="54"/>
      <c r="C8" s="54"/>
      <c r="D8" s="54"/>
      <c r="E8" s="54"/>
      <c r="F8" s="12"/>
      <c r="G8" s="12"/>
      <c r="H8" s="12"/>
      <c r="I8" s="12"/>
      <c r="J8" s="12"/>
      <c r="K8" s="12"/>
      <c r="L8" s="12"/>
      <c r="M8" s="12"/>
      <c r="N8" s="12"/>
      <c r="O8" s="12"/>
      <c r="P8" s="12"/>
      <c r="Q8" s="12"/>
      <c r="R8" s="12"/>
      <c r="S8" s="12"/>
      <c r="T8" s="12"/>
      <c r="U8" s="12"/>
      <c r="V8" s="12"/>
      <c r="W8" s="12"/>
      <c r="X8" s="12"/>
      <c r="Y8" s="12"/>
      <c r="Z8" s="12"/>
      <c r="AA8" s="12"/>
      <c r="AB8" s="12"/>
      <c r="AC8" s="12"/>
      <c r="AD8" s="12"/>
      <c r="AE8" s="12"/>
      <c r="AF8" s="12"/>
      <c r="AG8" s="12"/>
      <c r="AH8" s="12"/>
      <c r="AI8" s="12"/>
      <c r="AJ8" s="12"/>
      <c r="AK8" s="12"/>
      <c r="AL8" s="12"/>
      <c r="AM8" s="12"/>
      <c r="AN8" s="12"/>
      <c r="AO8" s="12"/>
      <c r="AP8" s="12"/>
      <c r="AQ8" s="12"/>
      <c r="AR8" s="12"/>
      <c r="AS8" s="12"/>
      <c r="AT8" s="12"/>
      <c r="AU8" s="12"/>
      <c r="AV8" s="12"/>
      <c r="AW8" s="12"/>
      <c r="AX8" s="12"/>
      <c r="AY8" s="12"/>
      <c r="AZ8" s="12"/>
      <c r="BA8" s="12"/>
      <c r="BB8" s="12"/>
      <c r="BC8" s="12"/>
      <c r="BD8" s="12"/>
      <c r="BE8" s="12"/>
      <c r="BF8" s="12"/>
      <c r="BG8" s="12"/>
      <c r="BH8" s="12"/>
      <c r="BI8" s="12"/>
      <c r="BJ8" s="12"/>
      <c r="BK8" s="12"/>
      <c r="BL8" s="12"/>
      <c r="BM8" s="12"/>
      <c r="BN8" s="12"/>
      <c r="BO8" s="12"/>
      <c r="BP8" s="12"/>
      <c r="BQ8" s="12"/>
      <c r="BR8" s="12"/>
    </row>
    <row r="9" spans="1:70" ht="19" x14ac:dyDescent="0.25">
      <c r="A9" s="54"/>
      <c r="B9" s="54"/>
      <c r="C9" s="54"/>
      <c r="D9" s="54"/>
      <c r="E9" s="54"/>
      <c r="F9" s="12"/>
      <c r="G9" s="12"/>
      <c r="H9" s="12"/>
      <c r="I9" s="12"/>
      <c r="J9" s="12"/>
      <c r="K9" s="12"/>
      <c r="L9" s="12"/>
      <c r="M9" s="12"/>
      <c r="N9" s="12"/>
      <c r="O9" s="12"/>
      <c r="P9" s="12"/>
      <c r="Q9" s="12"/>
      <c r="R9" s="12"/>
      <c r="S9" s="12"/>
      <c r="T9" s="12"/>
      <c r="U9" s="12"/>
      <c r="V9" s="12"/>
      <c r="W9" s="12"/>
      <c r="X9" s="12"/>
      <c r="Y9" s="12"/>
      <c r="Z9" s="12"/>
      <c r="AA9" s="12"/>
      <c r="AB9" s="12"/>
      <c r="AC9" s="12"/>
      <c r="AD9" s="12"/>
      <c r="AE9" s="12"/>
      <c r="AF9" s="12"/>
      <c r="AG9" s="12"/>
      <c r="AH9" s="12"/>
      <c r="AI9" s="12"/>
      <c r="AJ9" s="12"/>
      <c r="AK9" s="12"/>
      <c r="AL9" s="12"/>
      <c r="AM9" s="12"/>
      <c r="AN9" s="12"/>
      <c r="AO9" s="12"/>
      <c r="AP9" s="12"/>
      <c r="AQ9" s="12"/>
      <c r="AR9" s="12"/>
      <c r="AS9" s="12"/>
      <c r="AT9" s="12"/>
      <c r="AU9" s="12"/>
      <c r="AV9" s="12"/>
      <c r="AW9" s="12"/>
      <c r="AX9" s="12"/>
      <c r="AY9" s="12"/>
      <c r="AZ9" s="12"/>
      <c r="BA9" s="12"/>
      <c r="BB9" s="12"/>
      <c r="BC9" s="12"/>
      <c r="BD9" s="12"/>
      <c r="BE9" s="12"/>
      <c r="BF9" s="12"/>
      <c r="BG9" s="12"/>
      <c r="BH9" s="12"/>
      <c r="BI9" s="12"/>
      <c r="BJ9" s="12"/>
      <c r="BK9" s="12"/>
      <c r="BL9" s="12"/>
      <c r="BM9" s="12"/>
      <c r="BN9" s="12"/>
      <c r="BO9" s="12"/>
      <c r="BP9" s="12"/>
      <c r="BQ9" s="12"/>
      <c r="BR9" s="12"/>
    </row>
    <row r="10" spans="1:70" ht="19" x14ac:dyDescent="0.25">
      <c r="A10" s="54"/>
      <c r="B10" s="54"/>
      <c r="C10" s="54"/>
      <c r="D10" s="54"/>
      <c r="E10" s="54"/>
      <c r="F10" s="12"/>
      <c r="G10" s="12"/>
      <c r="H10" s="12"/>
      <c r="I10" s="12"/>
      <c r="J10" s="12"/>
      <c r="K10" s="12"/>
      <c r="L10" s="12"/>
      <c r="M10" s="12"/>
      <c r="N10" s="12"/>
      <c r="O10" s="12"/>
      <c r="P10" s="12"/>
      <c r="Q10" s="12"/>
      <c r="R10" s="12"/>
      <c r="S10" s="12"/>
      <c r="T10" s="12"/>
      <c r="U10" s="12"/>
      <c r="V10" s="12"/>
      <c r="W10" s="12"/>
      <c r="X10" s="12"/>
      <c r="Y10" s="12"/>
      <c r="Z10" s="12"/>
      <c r="AA10" s="12"/>
      <c r="AB10" s="12"/>
      <c r="AC10" s="12"/>
      <c r="AD10" s="12"/>
      <c r="AE10" s="12"/>
      <c r="AF10" s="12"/>
      <c r="AG10" s="12"/>
      <c r="AH10" s="12"/>
      <c r="AI10" s="12"/>
      <c r="AJ10" s="12"/>
      <c r="AK10" s="12"/>
      <c r="AL10" s="12"/>
      <c r="AM10" s="12"/>
      <c r="AN10" s="12"/>
      <c r="AO10" s="12"/>
      <c r="AP10" s="12"/>
      <c r="AQ10" s="12"/>
      <c r="AR10" s="12"/>
      <c r="AS10" s="12"/>
      <c r="AT10" s="12"/>
      <c r="AU10" s="12"/>
      <c r="AV10" s="12"/>
      <c r="AW10" s="12"/>
      <c r="AX10" s="12"/>
      <c r="AY10" s="12"/>
      <c r="AZ10" s="12"/>
      <c r="BA10" s="12"/>
      <c r="BB10" s="12"/>
      <c r="BC10" s="12"/>
      <c r="BD10" s="12"/>
      <c r="BE10" s="12"/>
      <c r="BF10" s="12"/>
      <c r="BG10" s="12"/>
      <c r="BH10" s="12"/>
      <c r="BI10" s="12"/>
      <c r="BJ10" s="12"/>
      <c r="BK10" s="12"/>
      <c r="BL10" s="12"/>
      <c r="BM10" s="12"/>
      <c r="BN10" s="12"/>
      <c r="BO10" s="12"/>
      <c r="BP10" s="12"/>
      <c r="BQ10" s="12"/>
      <c r="BR10" s="12"/>
    </row>
    <row r="11" spans="1:70" ht="23" customHeight="1" x14ac:dyDescent="0.3">
      <c r="A11" s="54"/>
      <c r="B11" s="281" t="s">
        <v>5</v>
      </c>
      <c r="C11" s="281"/>
      <c r="D11" s="281"/>
      <c r="E11" s="281"/>
      <c r="F11" s="281"/>
      <c r="G11" s="281"/>
      <c r="H11" s="281"/>
      <c r="I11" s="281"/>
      <c r="J11" s="281"/>
      <c r="K11" s="12"/>
      <c r="L11" s="281" t="s">
        <v>7</v>
      </c>
      <c r="M11" s="281"/>
      <c r="N11" s="281"/>
      <c r="O11" s="281"/>
      <c r="P11" s="281"/>
      <c r="Q11" s="281"/>
      <c r="R11" s="281"/>
      <c r="S11" s="281"/>
      <c r="T11" s="281"/>
      <c r="U11" s="12"/>
      <c r="V11" s="281" t="s">
        <v>8</v>
      </c>
      <c r="W11" s="281"/>
      <c r="X11" s="281"/>
      <c r="Y11" s="281"/>
      <c r="Z11" s="281"/>
      <c r="AA11" s="281"/>
      <c r="AB11" s="281"/>
      <c r="AC11" s="281"/>
      <c r="AD11" s="281"/>
      <c r="AE11" s="12"/>
      <c r="AF11" s="281" t="s">
        <v>10</v>
      </c>
      <c r="AG11" s="281"/>
      <c r="AH11" s="281"/>
      <c r="AI11" s="281"/>
      <c r="AJ11" s="281"/>
      <c r="AK11" s="281"/>
      <c r="AL11" s="281"/>
      <c r="AM11" s="281"/>
      <c r="AN11" s="281"/>
      <c r="AO11" s="281"/>
      <c r="AP11" s="12"/>
      <c r="AQ11" s="281" t="s">
        <v>6</v>
      </c>
      <c r="AR11" s="281"/>
      <c r="AS11" s="281"/>
      <c r="AT11" s="281"/>
      <c r="AU11" s="281"/>
      <c r="AV11" s="281"/>
      <c r="AW11" s="281"/>
      <c r="AX11" s="281"/>
      <c r="AY11" s="281"/>
      <c r="AZ11" s="12"/>
      <c r="BA11" s="12"/>
      <c r="BB11" s="281" t="s">
        <v>77</v>
      </c>
      <c r="BC11" s="281"/>
      <c r="BD11" s="281"/>
      <c r="BE11" s="281"/>
      <c r="BF11" s="281"/>
      <c r="BG11" s="281"/>
      <c r="BH11" s="281"/>
      <c r="BI11" s="281"/>
      <c r="BJ11" s="281"/>
      <c r="BK11" s="281"/>
      <c r="BL11" s="12"/>
      <c r="BM11" s="12"/>
      <c r="BN11" s="12"/>
      <c r="BO11" s="12"/>
      <c r="BP11" s="12"/>
      <c r="BQ11" s="12"/>
      <c r="BR11" s="12"/>
    </row>
    <row r="12" spans="1:70" ht="19" x14ac:dyDescent="0.25">
      <c r="A12" s="54"/>
      <c r="B12" s="54"/>
      <c r="C12" s="54"/>
      <c r="D12" s="54"/>
      <c r="E12" s="54"/>
      <c r="F12" s="12"/>
      <c r="G12" s="12"/>
      <c r="H12" s="12"/>
      <c r="I12" s="12"/>
      <c r="J12" s="12"/>
      <c r="K12" s="12"/>
      <c r="L12" s="12"/>
      <c r="M12" s="12"/>
      <c r="N12" s="12"/>
      <c r="O12" s="12"/>
      <c r="P12" s="12"/>
      <c r="Q12" s="12"/>
      <c r="R12" s="12"/>
      <c r="S12" s="12"/>
      <c r="T12" s="12"/>
      <c r="U12" s="12"/>
      <c r="V12" s="12"/>
      <c r="W12" s="12"/>
      <c r="X12" s="12"/>
      <c r="Y12" s="12"/>
      <c r="Z12" s="12"/>
      <c r="AA12" s="12"/>
      <c r="AB12" s="12"/>
      <c r="AC12" s="12"/>
      <c r="AD12" s="12"/>
      <c r="AE12" s="12"/>
      <c r="AF12" s="12"/>
      <c r="AG12" s="12"/>
      <c r="AH12" s="12"/>
      <c r="AI12" s="12"/>
      <c r="AJ12" s="12"/>
      <c r="AK12" s="12"/>
      <c r="AL12" s="12"/>
      <c r="AM12" s="12"/>
      <c r="AN12" s="12"/>
      <c r="AO12" s="12"/>
      <c r="AP12" s="12"/>
      <c r="AQ12" s="12"/>
      <c r="AR12" s="12"/>
      <c r="AS12" s="12"/>
      <c r="AT12" s="12"/>
      <c r="AU12" s="12"/>
      <c r="AV12" s="12"/>
      <c r="AW12" s="12"/>
      <c r="AX12" s="12"/>
      <c r="AY12" s="12"/>
      <c r="AZ12" s="12"/>
      <c r="BA12" s="12"/>
      <c r="BB12" s="12"/>
      <c r="BC12" s="12"/>
      <c r="BD12" s="12"/>
      <c r="BE12" s="12"/>
      <c r="BF12" s="12"/>
      <c r="BG12" s="12"/>
      <c r="BH12" s="12"/>
      <c r="BI12" s="12"/>
      <c r="BJ12" s="12"/>
      <c r="BK12" s="12"/>
      <c r="BL12" s="12"/>
      <c r="BM12" s="12"/>
      <c r="BN12" s="12"/>
      <c r="BO12" s="12"/>
      <c r="BP12" s="12"/>
      <c r="BQ12" s="12"/>
      <c r="BR12" s="12"/>
    </row>
    <row r="13" spans="1:70" ht="19" x14ac:dyDescent="0.25">
      <c r="A13" s="54"/>
      <c r="B13" s="54"/>
      <c r="C13" s="54"/>
      <c r="D13" s="54"/>
      <c r="E13" s="54"/>
      <c r="F13" s="12"/>
      <c r="G13" s="12"/>
      <c r="H13" s="12"/>
      <c r="I13" s="12"/>
      <c r="J13" s="12"/>
      <c r="K13" s="12"/>
      <c r="L13" s="12"/>
      <c r="M13" s="12"/>
      <c r="N13" s="12"/>
      <c r="O13" s="12"/>
      <c r="P13" s="12"/>
      <c r="Q13" s="12"/>
      <c r="R13" s="12"/>
      <c r="S13" s="12"/>
      <c r="T13" s="12"/>
      <c r="U13" s="12"/>
      <c r="V13" s="12"/>
      <c r="W13" s="12"/>
      <c r="X13" s="12"/>
      <c r="Y13" s="12"/>
      <c r="Z13" s="12"/>
      <c r="AA13" s="12"/>
      <c r="AB13" s="12"/>
      <c r="AC13" s="12"/>
      <c r="AD13" s="12"/>
      <c r="AE13" s="12"/>
      <c r="AF13" s="12"/>
      <c r="AG13" s="12"/>
      <c r="AH13" s="12"/>
      <c r="AI13" s="12"/>
      <c r="AJ13" s="12"/>
      <c r="AK13" s="12"/>
      <c r="AL13" s="12"/>
      <c r="AM13" s="12"/>
      <c r="AN13" s="12"/>
      <c r="AO13" s="12"/>
      <c r="AP13" s="12"/>
      <c r="AQ13" s="12"/>
      <c r="AR13" s="12"/>
      <c r="AS13" s="12"/>
      <c r="AT13" s="12"/>
      <c r="AU13" s="12"/>
      <c r="AV13" s="12"/>
      <c r="AW13" s="12"/>
      <c r="AX13" s="12"/>
      <c r="AY13" s="12"/>
      <c r="AZ13" s="12"/>
      <c r="BA13" s="12"/>
      <c r="BB13" s="12"/>
      <c r="BC13" s="12"/>
      <c r="BD13" s="12"/>
      <c r="BE13" s="12"/>
      <c r="BF13" s="12"/>
      <c r="BG13" s="12"/>
      <c r="BH13" s="12"/>
      <c r="BI13" s="12"/>
      <c r="BJ13" s="12"/>
      <c r="BK13" s="12"/>
      <c r="BL13" s="12"/>
      <c r="BM13" s="12"/>
      <c r="BN13" s="12"/>
      <c r="BO13" s="12"/>
      <c r="BP13" s="12"/>
      <c r="BQ13" s="12"/>
      <c r="BR13" s="12"/>
    </row>
    <row r="14" spans="1:70" ht="19" x14ac:dyDescent="0.25">
      <c r="A14" s="54"/>
      <c r="B14" s="54"/>
      <c r="C14" s="54"/>
      <c r="D14" s="54"/>
      <c r="E14" s="54"/>
      <c r="F14" s="12"/>
      <c r="G14" s="12"/>
      <c r="H14" s="12"/>
      <c r="I14" s="12"/>
      <c r="J14" s="12"/>
      <c r="K14" s="12"/>
      <c r="L14" s="12"/>
      <c r="M14" s="12"/>
      <c r="N14" s="12"/>
      <c r="O14" s="12"/>
      <c r="P14" s="12"/>
      <c r="Q14" s="12"/>
      <c r="R14" s="12"/>
      <c r="S14" s="12"/>
      <c r="T14" s="12"/>
      <c r="U14" s="12"/>
      <c r="V14" s="12"/>
      <c r="W14" s="12"/>
      <c r="X14" s="12"/>
      <c r="Y14" s="12"/>
      <c r="Z14" s="12"/>
      <c r="AA14" s="12"/>
      <c r="AB14" s="12"/>
      <c r="AC14" s="12"/>
      <c r="AD14" s="12"/>
      <c r="AE14" s="12"/>
      <c r="AF14" s="12"/>
      <c r="AG14" s="12"/>
      <c r="AH14" s="12"/>
      <c r="AI14" s="12"/>
      <c r="AJ14" s="12"/>
      <c r="AK14" s="12"/>
      <c r="AL14" s="12"/>
      <c r="AM14" s="12"/>
      <c r="AN14" s="12"/>
      <c r="AO14" s="12"/>
      <c r="AP14" s="12"/>
      <c r="AQ14" s="12"/>
      <c r="AR14" s="12"/>
      <c r="AS14" s="12"/>
      <c r="AT14" s="12"/>
      <c r="AU14" s="12"/>
      <c r="AV14" s="12"/>
      <c r="AW14" s="12"/>
      <c r="AX14" s="12"/>
      <c r="AY14" s="12"/>
      <c r="AZ14" s="12"/>
      <c r="BA14" s="12"/>
      <c r="BB14" s="12"/>
      <c r="BC14" s="12"/>
      <c r="BD14" s="12"/>
      <c r="BE14" s="12"/>
      <c r="BF14" s="12"/>
      <c r="BG14" s="12"/>
      <c r="BH14" s="12"/>
      <c r="BI14" s="12"/>
      <c r="BJ14" s="12"/>
      <c r="BK14" s="12"/>
      <c r="BL14" s="12"/>
      <c r="BM14" s="12"/>
      <c r="BN14" s="12"/>
      <c r="BO14" s="12"/>
      <c r="BP14" s="12"/>
      <c r="BQ14" s="12"/>
      <c r="BR14" s="12"/>
    </row>
    <row r="15" spans="1:70" ht="19" x14ac:dyDescent="0.25">
      <c r="A15" s="54"/>
      <c r="B15" s="54"/>
      <c r="C15" s="54"/>
      <c r="D15" s="54"/>
      <c r="E15" s="54"/>
      <c r="F15" s="12"/>
      <c r="G15" s="12"/>
      <c r="H15" s="12"/>
      <c r="I15" s="12"/>
      <c r="J15" s="12"/>
      <c r="K15" s="12"/>
      <c r="L15" s="12"/>
      <c r="M15" s="12"/>
      <c r="N15" s="12"/>
      <c r="O15" s="12"/>
      <c r="P15" s="12"/>
      <c r="Q15" s="12"/>
      <c r="R15" s="12"/>
      <c r="S15" s="12"/>
      <c r="T15" s="12"/>
      <c r="U15" s="12"/>
      <c r="V15" s="12"/>
      <c r="W15" s="12"/>
      <c r="X15" s="12"/>
      <c r="Y15" s="12"/>
      <c r="Z15" s="12"/>
      <c r="AA15" s="12"/>
      <c r="AB15" s="12"/>
      <c r="AC15" s="12"/>
      <c r="AD15" s="12"/>
      <c r="AE15" s="12"/>
      <c r="AF15" s="12"/>
      <c r="AG15" s="12"/>
      <c r="AH15" s="12"/>
      <c r="AI15" s="12"/>
      <c r="AJ15" s="12"/>
      <c r="AK15" s="12"/>
      <c r="AL15" s="12"/>
      <c r="AM15" s="12"/>
      <c r="AN15" s="12"/>
      <c r="AO15" s="12"/>
      <c r="AP15" s="12"/>
      <c r="AQ15" s="12"/>
      <c r="AR15" s="12"/>
      <c r="AS15" s="12"/>
      <c r="AT15" s="12"/>
      <c r="AU15" s="12"/>
      <c r="AV15" s="12"/>
      <c r="AW15" s="12"/>
      <c r="AX15" s="12"/>
      <c r="AY15" s="12"/>
      <c r="AZ15" s="12"/>
      <c r="BA15" s="12"/>
      <c r="BB15" s="12"/>
      <c r="BC15" s="12"/>
      <c r="BD15" s="12"/>
      <c r="BE15" s="12"/>
      <c r="BF15" s="12"/>
      <c r="BG15" s="12"/>
      <c r="BH15" s="12"/>
      <c r="BI15" s="12"/>
      <c r="BJ15" s="12"/>
      <c r="BK15" s="12"/>
      <c r="BL15" s="12"/>
      <c r="BM15" s="12"/>
      <c r="BN15" s="12"/>
      <c r="BO15" s="12"/>
      <c r="BP15" s="12"/>
      <c r="BQ15" s="12"/>
      <c r="BR15" s="12"/>
    </row>
    <row r="16" spans="1:70" ht="19" x14ac:dyDescent="0.25">
      <c r="A16" s="54"/>
      <c r="B16" s="54"/>
      <c r="C16" s="54"/>
      <c r="D16" s="54"/>
      <c r="E16" s="54"/>
      <c r="F16" s="12"/>
      <c r="G16" s="12"/>
      <c r="H16" s="12"/>
      <c r="I16" s="12"/>
      <c r="J16" s="12"/>
      <c r="K16" s="12"/>
      <c r="L16" s="12"/>
      <c r="M16" s="12"/>
      <c r="N16" s="12"/>
      <c r="O16" s="12"/>
      <c r="P16" s="12"/>
      <c r="Q16" s="12"/>
      <c r="R16" s="12"/>
      <c r="S16" s="12"/>
      <c r="T16" s="12"/>
      <c r="U16" s="12"/>
      <c r="V16" s="12"/>
      <c r="W16" s="12"/>
      <c r="X16" s="12"/>
      <c r="Y16" s="12"/>
      <c r="Z16" s="12"/>
      <c r="AA16" s="12"/>
      <c r="AB16" s="12"/>
      <c r="AC16" s="12"/>
      <c r="AD16" s="12"/>
      <c r="AE16" s="12"/>
      <c r="AF16" s="12"/>
      <c r="AG16" s="12"/>
      <c r="AH16" s="12"/>
      <c r="AI16" s="12"/>
      <c r="AJ16" s="12"/>
      <c r="AK16" s="12"/>
      <c r="AL16" s="12"/>
      <c r="AM16" s="12"/>
      <c r="AN16" s="12"/>
      <c r="AO16" s="12"/>
      <c r="AP16" s="12"/>
      <c r="AQ16" s="12"/>
      <c r="AR16" s="12"/>
      <c r="AS16" s="12"/>
      <c r="AT16" s="12"/>
      <c r="AU16" s="12"/>
      <c r="AV16" s="12"/>
      <c r="AW16" s="12"/>
      <c r="AX16" s="12"/>
      <c r="AY16" s="12"/>
      <c r="AZ16" s="12"/>
      <c r="BA16" s="12"/>
      <c r="BB16" s="12"/>
      <c r="BC16" s="12"/>
      <c r="BD16" s="12"/>
      <c r="BE16" s="12"/>
      <c r="BF16" s="12"/>
      <c r="BG16" s="12"/>
      <c r="BH16" s="12"/>
      <c r="BI16" s="12"/>
      <c r="BJ16" s="12"/>
      <c r="BK16" s="12"/>
      <c r="BL16" s="12"/>
      <c r="BM16" s="12"/>
      <c r="BN16" s="12"/>
      <c r="BO16" s="12"/>
      <c r="BP16" s="12"/>
      <c r="BQ16" s="12"/>
      <c r="BR16" s="12"/>
    </row>
    <row r="17" spans="1:70" ht="19" x14ac:dyDescent="0.25">
      <c r="A17" s="54"/>
      <c r="B17" s="54"/>
      <c r="C17" s="54"/>
      <c r="D17" s="54"/>
      <c r="E17" s="54"/>
      <c r="F17" s="12"/>
      <c r="G17" s="12"/>
      <c r="H17" s="12"/>
      <c r="I17" s="12"/>
      <c r="J17" s="12"/>
      <c r="K17" s="12"/>
      <c r="L17" s="12"/>
      <c r="M17" s="12"/>
      <c r="N17" s="12"/>
      <c r="O17" s="12"/>
      <c r="P17" s="12"/>
      <c r="Q17" s="12"/>
      <c r="R17" s="12"/>
      <c r="S17" s="12"/>
      <c r="T17" s="12"/>
      <c r="U17" s="12"/>
      <c r="V17" s="12"/>
      <c r="W17" s="12"/>
      <c r="X17" s="12"/>
      <c r="Y17" s="12"/>
      <c r="Z17" s="12"/>
      <c r="AA17" s="12"/>
      <c r="AB17" s="12"/>
      <c r="AC17" s="12"/>
      <c r="AD17" s="12"/>
      <c r="AE17" s="12"/>
      <c r="AF17" s="12"/>
      <c r="AG17" s="12"/>
      <c r="AH17" s="12"/>
      <c r="AI17" s="12"/>
      <c r="AJ17" s="12"/>
      <c r="AK17" s="12"/>
      <c r="AL17" s="12"/>
      <c r="AM17" s="12"/>
      <c r="AN17" s="12"/>
      <c r="AO17" s="12"/>
      <c r="AP17" s="12"/>
      <c r="AQ17" s="12"/>
      <c r="AR17" s="12"/>
      <c r="AS17" s="12"/>
      <c r="AT17" s="12"/>
      <c r="AU17" s="12"/>
      <c r="AV17" s="12"/>
      <c r="AW17" s="12"/>
      <c r="AX17" s="12"/>
      <c r="AY17" s="12"/>
      <c r="AZ17" s="12"/>
      <c r="BA17" s="12"/>
      <c r="BB17" s="12"/>
      <c r="BC17" s="12"/>
      <c r="BD17" s="12"/>
      <c r="BE17" s="12"/>
      <c r="BF17" s="12"/>
      <c r="BG17" s="12"/>
      <c r="BH17" s="12"/>
      <c r="BI17" s="12"/>
      <c r="BJ17" s="12"/>
      <c r="BK17" s="12"/>
      <c r="BL17" s="12"/>
      <c r="BM17" s="12"/>
      <c r="BN17" s="12"/>
      <c r="BO17" s="12"/>
      <c r="BP17" s="12"/>
      <c r="BQ17" s="12"/>
      <c r="BR17" s="12"/>
    </row>
    <row r="18" spans="1:70" ht="19" x14ac:dyDescent="0.25">
      <c r="A18" s="54"/>
      <c r="B18" s="54"/>
      <c r="C18" s="54"/>
      <c r="D18" s="54"/>
      <c r="E18" s="54"/>
      <c r="F18" s="12"/>
      <c r="G18" s="12"/>
      <c r="H18" s="12"/>
      <c r="I18" s="12"/>
      <c r="J18" s="12"/>
      <c r="K18" s="12"/>
      <c r="L18" s="12"/>
      <c r="M18" s="12"/>
      <c r="N18" s="12"/>
      <c r="O18" s="12"/>
      <c r="P18" s="12"/>
      <c r="Q18" s="12"/>
      <c r="R18" s="12"/>
      <c r="S18" s="12"/>
      <c r="T18" s="12"/>
      <c r="U18" s="12"/>
      <c r="V18" s="12"/>
      <c r="W18" s="12"/>
      <c r="X18" s="12"/>
      <c r="Y18" s="12"/>
      <c r="Z18" s="12"/>
      <c r="AA18" s="12"/>
      <c r="AB18" s="12"/>
      <c r="AC18" s="12"/>
      <c r="AD18" s="12"/>
      <c r="AE18" s="12"/>
      <c r="AF18" s="12"/>
      <c r="AG18" s="12"/>
      <c r="AH18" s="12"/>
      <c r="AI18" s="12"/>
      <c r="AJ18" s="12"/>
      <c r="AK18" s="12"/>
      <c r="AL18" s="12"/>
      <c r="AM18" s="12"/>
      <c r="AN18" s="12"/>
      <c r="AO18" s="12"/>
      <c r="AP18" s="12"/>
      <c r="AQ18" s="12"/>
      <c r="AR18" s="12"/>
      <c r="AS18" s="12"/>
      <c r="AT18" s="12"/>
      <c r="AU18" s="12"/>
      <c r="AV18" s="12"/>
      <c r="AW18" s="12"/>
      <c r="AX18" s="12"/>
      <c r="AY18" s="12"/>
      <c r="AZ18" s="12"/>
      <c r="BA18" s="12"/>
      <c r="BB18" s="12"/>
      <c r="BC18" s="12"/>
      <c r="BD18" s="12"/>
      <c r="BE18" s="12"/>
      <c r="BF18" s="12"/>
      <c r="BG18" s="12"/>
      <c r="BH18" s="12"/>
      <c r="BI18" s="12"/>
      <c r="BJ18" s="12"/>
      <c r="BK18" s="12"/>
      <c r="BL18" s="12"/>
      <c r="BM18" s="12"/>
      <c r="BN18" s="12"/>
      <c r="BO18" s="12"/>
      <c r="BP18" s="12"/>
      <c r="BQ18" s="12"/>
      <c r="BR18" s="12"/>
    </row>
    <row r="19" spans="1:70" ht="19" x14ac:dyDescent="0.25">
      <c r="A19" s="54"/>
      <c r="B19" s="54"/>
      <c r="C19" s="54"/>
      <c r="D19" s="54"/>
      <c r="E19" s="54"/>
      <c r="F19" s="12"/>
      <c r="G19" s="12"/>
      <c r="H19" s="12"/>
      <c r="I19" s="12"/>
      <c r="J19" s="12"/>
      <c r="K19" s="12"/>
      <c r="L19" s="12"/>
      <c r="M19" s="12"/>
      <c r="N19" s="12"/>
      <c r="O19" s="12"/>
      <c r="P19" s="12"/>
      <c r="Q19" s="12"/>
      <c r="R19" s="12"/>
      <c r="S19" s="12"/>
      <c r="T19" s="12"/>
      <c r="U19" s="12"/>
      <c r="V19" s="12"/>
      <c r="W19" s="12"/>
      <c r="X19" s="12"/>
      <c r="Y19" s="12"/>
      <c r="Z19" s="12"/>
      <c r="AA19" s="12"/>
      <c r="AB19" s="12"/>
      <c r="AC19" s="12"/>
      <c r="AD19" s="12"/>
      <c r="AE19" s="12"/>
      <c r="AF19" s="12"/>
      <c r="AG19" s="12"/>
      <c r="AH19" s="12"/>
      <c r="AI19" s="12"/>
      <c r="AJ19" s="12"/>
      <c r="AK19" s="12"/>
      <c r="AL19" s="12"/>
      <c r="AM19" s="12"/>
      <c r="AN19" s="12"/>
      <c r="AO19" s="12"/>
      <c r="AP19" s="12"/>
      <c r="AQ19" s="12"/>
      <c r="AR19" s="12"/>
      <c r="AS19" s="12"/>
      <c r="AT19" s="12"/>
      <c r="AU19" s="12"/>
      <c r="AV19" s="12"/>
      <c r="AW19" s="12"/>
      <c r="AX19" s="12"/>
      <c r="AY19" s="12"/>
      <c r="AZ19" s="12"/>
      <c r="BA19" s="12"/>
      <c r="BB19" s="12"/>
      <c r="BC19" s="12"/>
      <c r="BD19" s="12"/>
      <c r="BE19" s="12"/>
      <c r="BF19" s="12"/>
      <c r="BG19" s="12"/>
      <c r="BH19" s="12"/>
      <c r="BI19" s="12"/>
      <c r="BJ19" s="12"/>
      <c r="BK19" s="12"/>
      <c r="BL19" s="12"/>
      <c r="BM19" s="12"/>
      <c r="BN19" s="12"/>
      <c r="BO19" s="12"/>
      <c r="BP19" s="12"/>
      <c r="BQ19" s="12"/>
      <c r="BR19" s="12"/>
    </row>
    <row r="20" spans="1:70" ht="19" x14ac:dyDescent="0.25">
      <c r="A20" s="54"/>
      <c r="B20" s="54"/>
      <c r="C20" s="54"/>
      <c r="D20" s="54"/>
      <c r="E20" s="54"/>
      <c r="F20" s="12"/>
      <c r="G20" s="12"/>
      <c r="H20" s="12"/>
      <c r="I20" s="12"/>
      <c r="J20" s="12"/>
      <c r="K20" s="12"/>
      <c r="L20" s="12"/>
      <c r="M20" s="12"/>
      <c r="N20" s="12"/>
      <c r="O20" s="12"/>
      <c r="P20" s="12"/>
      <c r="Q20" s="12"/>
      <c r="R20" s="12"/>
      <c r="S20" s="12"/>
      <c r="T20" s="12"/>
      <c r="U20" s="12"/>
      <c r="V20" s="12"/>
      <c r="W20" s="12"/>
      <c r="X20" s="12"/>
      <c r="Y20" s="12"/>
      <c r="Z20" s="12"/>
      <c r="AA20" s="12"/>
      <c r="AB20" s="12"/>
      <c r="AC20" s="12"/>
      <c r="AD20" s="12"/>
      <c r="AE20" s="12"/>
      <c r="AF20" s="12"/>
      <c r="AG20" s="12"/>
      <c r="AH20" s="12"/>
      <c r="AI20" s="12"/>
      <c r="AJ20" s="12"/>
      <c r="AK20" s="12"/>
      <c r="AL20" s="12"/>
      <c r="AM20" s="12"/>
      <c r="AN20" s="12"/>
      <c r="AO20" s="12"/>
      <c r="AP20" s="12"/>
      <c r="AQ20" s="12"/>
      <c r="AR20" s="12"/>
      <c r="AS20" s="12"/>
      <c r="AT20" s="12"/>
      <c r="AU20" s="12"/>
      <c r="AV20" s="12"/>
      <c r="AW20" s="12"/>
      <c r="AX20" s="12"/>
      <c r="AY20" s="12"/>
      <c r="AZ20" s="12"/>
      <c r="BA20" s="12"/>
      <c r="BB20" s="12"/>
      <c r="BC20" s="12"/>
      <c r="BD20" s="12"/>
      <c r="BE20" s="12"/>
      <c r="BF20" s="12"/>
      <c r="BG20" s="12"/>
      <c r="BH20" s="12"/>
      <c r="BI20" s="12"/>
      <c r="BJ20" s="12"/>
      <c r="BK20" s="12"/>
      <c r="BL20" s="12"/>
      <c r="BM20" s="12"/>
      <c r="BN20" s="12"/>
      <c r="BO20" s="12"/>
      <c r="BP20" s="12"/>
      <c r="BQ20" s="12"/>
      <c r="BR20" s="12"/>
    </row>
    <row r="21" spans="1:70" ht="19" x14ac:dyDescent="0.25">
      <c r="A21" s="54"/>
      <c r="B21" s="54"/>
      <c r="C21" s="54"/>
      <c r="D21" s="54"/>
      <c r="E21" s="54"/>
      <c r="F21" s="12"/>
      <c r="G21" s="12"/>
      <c r="H21" s="12"/>
      <c r="I21" s="12"/>
      <c r="J21" s="12"/>
      <c r="K21" s="12"/>
      <c r="L21" s="12"/>
      <c r="M21" s="12"/>
      <c r="N21" s="12"/>
      <c r="O21" s="12"/>
      <c r="P21" s="12"/>
      <c r="Q21" s="12"/>
      <c r="R21" s="12"/>
      <c r="S21" s="12"/>
      <c r="T21" s="12"/>
      <c r="U21" s="12"/>
      <c r="V21" s="12"/>
      <c r="W21" s="12"/>
      <c r="X21" s="12"/>
      <c r="Y21" s="12"/>
      <c r="Z21" s="12"/>
      <c r="AA21" s="12"/>
      <c r="AB21" s="12"/>
      <c r="AC21" s="12"/>
      <c r="AD21" s="12"/>
      <c r="AE21" s="12"/>
      <c r="AF21" s="12"/>
      <c r="AG21" s="12"/>
      <c r="AH21" s="12"/>
      <c r="AI21" s="12"/>
      <c r="AJ21" s="12"/>
      <c r="AK21" s="12"/>
      <c r="AL21" s="12"/>
      <c r="AM21" s="12"/>
      <c r="AN21" s="12"/>
      <c r="AO21" s="12"/>
      <c r="AP21" s="12"/>
      <c r="AQ21" s="12"/>
      <c r="AR21" s="12"/>
      <c r="AS21" s="12"/>
      <c r="AT21" s="12"/>
      <c r="AU21" s="12"/>
      <c r="AV21" s="12"/>
      <c r="AW21" s="12"/>
      <c r="AX21" s="12"/>
      <c r="AY21" s="12"/>
      <c r="AZ21" s="12"/>
      <c r="BA21" s="12"/>
      <c r="BB21" s="12"/>
      <c r="BC21" s="12"/>
      <c r="BD21" s="12"/>
      <c r="BE21" s="12"/>
      <c r="BF21" s="12"/>
      <c r="BG21" s="12"/>
      <c r="BH21" s="12"/>
      <c r="BI21" s="12"/>
      <c r="BJ21" s="12"/>
      <c r="BK21" s="12"/>
      <c r="BL21" s="12"/>
      <c r="BM21" s="12"/>
      <c r="BN21" s="12"/>
      <c r="BO21" s="12"/>
      <c r="BP21" s="12"/>
      <c r="BQ21" s="12"/>
      <c r="BR21" s="12"/>
    </row>
    <row r="22" spans="1:70" ht="19" x14ac:dyDescent="0.25">
      <c r="A22" s="54"/>
      <c r="B22" s="54"/>
      <c r="C22" s="54"/>
      <c r="D22" s="54"/>
      <c r="E22" s="54"/>
      <c r="F22" s="12"/>
      <c r="G22" s="12"/>
      <c r="H22" s="12"/>
      <c r="I22" s="12"/>
      <c r="J22" s="12"/>
      <c r="K22" s="12"/>
      <c r="L22" s="12"/>
      <c r="M22" s="12"/>
      <c r="N22" s="12"/>
      <c r="O22" s="12"/>
      <c r="P22" s="12"/>
      <c r="Q22" s="12"/>
      <c r="R22" s="12"/>
      <c r="S22" s="12"/>
      <c r="T22" s="12"/>
      <c r="U22" s="12"/>
      <c r="V22" s="12"/>
      <c r="W22" s="12"/>
      <c r="X22" s="12"/>
      <c r="Y22" s="12"/>
      <c r="Z22" s="12"/>
      <c r="AA22" s="12"/>
      <c r="AB22" s="12"/>
      <c r="AC22" s="12"/>
      <c r="AD22" s="12"/>
      <c r="AE22" s="12"/>
      <c r="AF22" s="12"/>
      <c r="AG22" s="12"/>
      <c r="AH22" s="12"/>
      <c r="AI22" s="12"/>
      <c r="AJ22" s="12"/>
      <c r="AK22" s="12"/>
      <c r="AL22" s="12"/>
      <c r="AM22" s="12"/>
      <c r="AN22" s="12"/>
      <c r="AO22" s="12"/>
      <c r="AP22" s="12"/>
      <c r="AQ22" s="12"/>
      <c r="AR22" s="12"/>
      <c r="AS22" s="12"/>
      <c r="AT22" s="12"/>
      <c r="AU22" s="12"/>
      <c r="AV22" s="12"/>
      <c r="AW22" s="12"/>
      <c r="AX22" s="12"/>
      <c r="AY22" s="12"/>
      <c r="AZ22" s="12"/>
      <c r="BA22" s="12"/>
      <c r="BB22" s="12"/>
      <c r="BC22" s="12"/>
      <c r="BD22" s="12"/>
      <c r="BE22" s="12"/>
      <c r="BF22" s="12"/>
      <c r="BG22" s="12"/>
      <c r="BH22" s="12"/>
      <c r="BI22" s="12"/>
      <c r="BJ22" s="12"/>
      <c r="BK22" s="12"/>
      <c r="BL22" s="12"/>
      <c r="BM22" s="12"/>
      <c r="BN22" s="12"/>
      <c r="BO22" s="12"/>
      <c r="BP22" s="12"/>
      <c r="BQ22" s="12"/>
      <c r="BR22" s="12"/>
    </row>
    <row r="23" spans="1:70" ht="19" x14ac:dyDescent="0.25">
      <c r="A23" s="54"/>
      <c r="B23" s="54"/>
      <c r="C23" s="54"/>
      <c r="D23" s="54"/>
      <c r="E23" s="54"/>
      <c r="F23" s="12"/>
      <c r="G23" s="12"/>
      <c r="H23" s="12"/>
      <c r="I23" s="12"/>
      <c r="J23" s="12"/>
      <c r="K23" s="12"/>
      <c r="L23" s="12"/>
      <c r="M23" s="12"/>
      <c r="N23" s="12"/>
      <c r="O23" s="12"/>
      <c r="P23" s="12"/>
      <c r="Q23" s="12"/>
      <c r="R23" s="12"/>
      <c r="S23" s="12"/>
      <c r="T23" s="12"/>
      <c r="U23" s="12"/>
      <c r="V23" s="12"/>
      <c r="W23" s="12"/>
      <c r="X23" s="12"/>
      <c r="Y23" s="12"/>
      <c r="Z23" s="12"/>
      <c r="AA23" s="12"/>
      <c r="AB23" s="12"/>
      <c r="AC23" s="12"/>
      <c r="AD23" s="12"/>
      <c r="AE23" s="12"/>
      <c r="AF23" s="12"/>
      <c r="AG23" s="12"/>
      <c r="AH23" s="12"/>
      <c r="AI23" s="12"/>
      <c r="AJ23" s="12"/>
      <c r="AK23" s="12"/>
      <c r="AL23" s="12"/>
      <c r="AM23" s="12"/>
      <c r="AN23" s="12"/>
      <c r="AO23" s="12"/>
      <c r="AP23" s="12"/>
      <c r="AQ23" s="12"/>
      <c r="AR23" s="12"/>
      <c r="AS23" s="12"/>
      <c r="AT23" s="12"/>
      <c r="AU23" s="12"/>
      <c r="AV23" s="12"/>
      <c r="AW23" s="12"/>
      <c r="AX23" s="12"/>
      <c r="AY23" s="12"/>
      <c r="AZ23" s="12"/>
      <c r="BA23" s="12"/>
      <c r="BB23" s="12"/>
      <c r="BC23" s="12"/>
      <c r="BD23" s="12"/>
      <c r="BE23" s="12"/>
      <c r="BF23" s="12"/>
      <c r="BG23" s="12"/>
      <c r="BH23" s="12"/>
      <c r="BI23" s="12"/>
      <c r="BJ23" s="12"/>
      <c r="BK23" s="12"/>
      <c r="BL23" s="12"/>
      <c r="BM23" s="12"/>
      <c r="BN23" s="12"/>
      <c r="BO23" s="12"/>
      <c r="BP23" s="12"/>
      <c r="BQ23" s="12"/>
      <c r="BR23" s="12"/>
    </row>
    <row r="24" spans="1:70" ht="19" x14ac:dyDescent="0.25">
      <c r="A24" s="54"/>
      <c r="B24" s="54"/>
      <c r="C24" s="54"/>
      <c r="D24" s="54"/>
      <c r="E24" s="54"/>
      <c r="F24" s="12"/>
      <c r="G24" s="12"/>
      <c r="H24" s="12"/>
      <c r="I24" s="12"/>
      <c r="J24" s="12"/>
      <c r="K24" s="12"/>
      <c r="L24" s="12"/>
      <c r="M24" s="12"/>
      <c r="N24" s="12"/>
      <c r="O24" s="12"/>
      <c r="P24" s="12"/>
      <c r="Q24" s="12"/>
      <c r="R24" s="12"/>
      <c r="S24" s="12"/>
      <c r="T24" s="12"/>
      <c r="U24" s="12"/>
      <c r="V24" s="12"/>
      <c r="W24" s="12"/>
      <c r="X24" s="12"/>
      <c r="Y24" s="12"/>
      <c r="Z24" s="12"/>
      <c r="AA24" s="12"/>
      <c r="AB24" s="12"/>
      <c r="AC24" s="12"/>
      <c r="AD24" s="12"/>
      <c r="AE24" s="12"/>
      <c r="AF24" s="12"/>
      <c r="AG24" s="12"/>
      <c r="AH24" s="12"/>
      <c r="AI24" s="12"/>
      <c r="AJ24" s="12"/>
      <c r="AK24" s="12"/>
      <c r="AL24" s="12"/>
      <c r="AM24" s="12"/>
      <c r="AN24" s="12"/>
      <c r="AO24" s="12"/>
      <c r="AP24" s="12"/>
      <c r="AQ24" s="12"/>
      <c r="AR24" s="12"/>
      <c r="AS24" s="12"/>
      <c r="AT24" s="12"/>
      <c r="AU24" s="12"/>
      <c r="AV24" s="12"/>
      <c r="AW24" s="12"/>
      <c r="AX24" s="12"/>
      <c r="AY24" s="12"/>
      <c r="AZ24" s="12"/>
      <c r="BA24" s="12"/>
      <c r="BB24" s="12"/>
      <c r="BC24" s="12"/>
      <c r="BD24" s="12"/>
      <c r="BE24" s="12"/>
      <c r="BF24" s="12"/>
      <c r="BG24" s="12"/>
      <c r="BH24" s="12"/>
      <c r="BI24" s="12"/>
      <c r="BJ24" s="12"/>
      <c r="BK24" s="12"/>
      <c r="BL24" s="12"/>
      <c r="BM24" s="12"/>
      <c r="BN24" s="12"/>
      <c r="BO24" s="12"/>
      <c r="BP24" s="12"/>
      <c r="BQ24" s="12"/>
      <c r="BR24" s="12"/>
    </row>
    <row r="25" spans="1:70" ht="18.5" customHeight="1" x14ac:dyDescent="0.25">
      <c r="A25" s="54"/>
      <c r="B25" s="54"/>
      <c r="C25" s="54"/>
      <c r="D25" s="54"/>
      <c r="E25" s="54"/>
      <c r="F25" s="12"/>
      <c r="G25" s="12"/>
      <c r="H25" s="12"/>
      <c r="I25" s="12"/>
      <c r="J25" s="12"/>
      <c r="K25" s="12"/>
      <c r="L25" s="12"/>
      <c r="M25" s="12"/>
      <c r="N25" s="12"/>
      <c r="O25" s="12"/>
      <c r="P25" s="12"/>
      <c r="Q25" s="12"/>
      <c r="R25" s="12"/>
      <c r="S25" s="12"/>
      <c r="T25" s="12"/>
      <c r="U25" s="12"/>
      <c r="V25" s="12"/>
      <c r="W25" s="12"/>
      <c r="X25" s="12"/>
      <c r="Y25" s="12"/>
      <c r="Z25" s="12"/>
      <c r="AA25" s="12"/>
      <c r="AB25" s="12"/>
      <c r="AC25" s="12"/>
      <c r="AD25" s="12"/>
      <c r="AE25" s="12"/>
      <c r="AF25" s="12"/>
      <c r="AG25" s="12"/>
      <c r="AH25" s="12"/>
      <c r="AI25" s="12"/>
      <c r="AJ25" s="12"/>
      <c r="AK25" s="12"/>
      <c r="AL25" s="12"/>
      <c r="AM25" s="12"/>
      <c r="AN25" s="12"/>
      <c r="AO25" s="12"/>
      <c r="AP25" s="12"/>
      <c r="AQ25" s="12"/>
      <c r="AR25" s="12"/>
      <c r="AS25" s="12"/>
      <c r="AT25" s="12"/>
      <c r="AU25" s="12"/>
      <c r="AV25" s="12"/>
      <c r="AW25" s="12"/>
      <c r="AX25" s="12"/>
      <c r="AY25" s="12"/>
      <c r="AZ25" s="12"/>
      <c r="BA25" s="12"/>
      <c r="BB25" s="12"/>
      <c r="BC25" s="12"/>
      <c r="BD25" s="12"/>
      <c r="BE25" s="12"/>
      <c r="BF25" s="12"/>
      <c r="BG25" s="12"/>
      <c r="BH25" s="12"/>
      <c r="BI25" s="12"/>
      <c r="BJ25" s="12"/>
      <c r="BK25" s="12"/>
      <c r="BL25" s="12"/>
      <c r="BM25" s="12"/>
      <c r="BN25" s="12"/>
      <c r="BO25" s="12"/>
      <c r="BP25" s="12"/>
      <c r="BQ25" s="12"/>
      <c r="BR25" s="12"/>
    </row>
    <row r="26" spans="1:70" ht="19" x14ac:dyDescent="0.25">
      <c r="A26" s="54"/>
      <c r="B26" s="54"/>
      <c r="C26" s="54"/>
      <c r="D26" s="54"/>
      <c r="E26" s="54"/>
      <c r="F26" s="12"/>
      <c r="G26" s="12"/>
      <c r="H26" s="12"/>
      <c r="I26" s="12"/>
      <c r="J26" s="12"/>
      <c r="K26" s="12"/>
      <c r="L26" s="12"/>
      <c r="M26" s="12"/>
      <c r="N26" s="12"/>
      <c r="O26" s="12"/>
      <c r="P26" s="12"/>
      <c r="Q26" s="12"/>
      <c r="R26" s="12"/>
      <c r="S26" s="12"/>
      <c r="T26" s="12"/>
      <c r="U26" s="12"/>
      <c r="V26" s="12"/>
      <c r="W26" s="12"/>
      <c r="X26" s="12"/>
      <c r="Y26" s="12"/>
      <c r="Z26" s="12"/>
      <c r="AA26" s="12"/>
      <c r="AB26" s="12"/>
      <c r="AC26" s="12"/>
      <c r="AD26" s="12"/>
      <c r="AE26" s="12"/>
      <c r="AF26" s="12"/>
      <c r="AG26" s="12"/>
      <c r="AH26" s="12"/>
      <c r="AI26" s="12"/>
      <c r="AJ26" s="12"/>
      <c r="AK26" s="12"/>
      <c r="AL26" s="12"/>
      <c r="AM26" s="12"/>
      <c r="AN26" s="12"/>
      <c r="AO26" s="12"/>
      <c r="AP26" s="12"/>
      <c r="AQ26" s="12"/>
      <c r="AR26" s="12"/>
      <c r="AS26" s="12"/>
      <c r="AT26" s="12"/>
      <c r="AU26" s="12"/>
      <c r="AV26" s="12"/>
      <c r="AW26" s="12"/>
      <c r="AX26" s="12"/>
      <c r="AY26" s="12"/>
      <c r="AZ26" s="12"/>
      <c r="BA26" s="12"/>
      <c r="BB26" s="12"/>
      <c r="BC26" s="12"/>
      <c r="BD26" s="12"/>
      <c r="BE26" s="12"/>
      <c r="BF26" s="12"/>
      <c r="BG26" s="12"/>
      <c r="BH26" s="12"/>
      <c r="BI26" s="12"/>
      <c r="BJ26" s="12"/>
      <c r="BK26" s="12"/>
      <c r="BL26" s="12"/>
      <c r="BM26" s="12"/>
      <c r="BN26" s="12"/>
      <c r="BO26" s="12"/>
      <c r="BP26" s="12"/>
      <c r="BQ26" s="12"/>
      <c r="BR26" s="12"/>
    </row>
    <row r="27" spans="1:70" ht="19" x14ac:dyDescent="0.25">
      <c r="A27" s="54"/>
      <c r="B27" s="54"/>
      <c r="C27" s="54"/>
      <c r="D27" s="54"/>
      <c r="E27" s="54"/>
      <c r="F27" s="12"/>
      <c r="G27" s="12"/>
      <c r="H27" s="12"/>
      <c r="I27" s="12"/>
      <c r="J27" s="12"/>
      <c r="K27" s="12"/>
      <c r="L27" s="12"/>
      <c r="M27" s="12"/>
      <c r="N27" s="12"/>
      <c r="O27" s="12"/>
      <c r="P27" s="12"/>
      <c r="Q27" s="12"/>
      <c r="R27" s="12"/>
      <c r="S27" s="12"/>
      <c r="T27" s="12"/>
      <c r="U27" s="12"/>
      <c r="V27" s="12"/>
      <c r="W27" s="12"/>
      <c r="X27" s="12"/>
      <c r="Y27" s="12"/>
      <c r="Z27" s="12"/>
      <c r="AA27" s="12"/>
      <c r="AB27" s="12"/>
      <c r="AC27" s="12"/>
      <c r="AD27" s="12"/>
      <c r="AE27" s="12"/>
      <c r="AF27" s="12"/>
      <c r="AG27" s="12"/>
      <c r="AH27" s="12"/>
      <c r="AI27" s="12"/>
      <c r="AJ27" s="12"/>
      <c r="AK27" s="12"/>
      <c r="AL27" s="12"/>
      <c r="AM27" s="12"/>
      <c r="AN27" s="12"/>
      <c r="AO27" s="12"/>
      <c r="AP27" s="12"/>
      <c r="AQ27" s="12"/>
      <c r="AR27" s="12"/>
      <c r="AS27" s="12"/>
      <c r="AT27" s="12"/>
      <c r="AU27" s="12"/>
      <c r="AV27" s="12"/>
      <c r="AW27" s="12"/>
      <c r="AX27" s="12"/>
      <c r="AY27" s="12"/>
      <c r="AZ27" s="12"/>
      <c r="BA27" s="12"/>
      <c r="BB27" s="12"/>
      <c r="BC27" s="12"/>
      <c r="BD27" s="12"/>
      <c r="BE27" s="12"/>
      <c r="BF27" s="12"/>
      <c r="BG27" s="12"/>
      <c r="BH27" s="12"/>
      <c r="BI27" s="12"/>
      <c r="BJ27" s="12"/>
      <c r="BK27" s="12"/>
      <c r="BL27" s="12"/>
      <c r="BM27" s="12"/>
      <c r="BN27" s="12"/>
      <c r="BO27" s="12"/>
      <c r="BP27" s="12"/>
      <c r="BQ27" s="12"/>
      <c r="BR27" s="12"/>
    </row>
    <row r="28" spans="1:70" ht="19" x14ac:dyDescent="0.25">
      <c r="A28" s="54"/>
      <c r="B28" s="54"/>
      <c r="C28" s="54"/>
      <c r="D28" s="54"/>
      <c r="E28" s="54"/>
      <c r="F28" s="12"/>
      <c r="G28" s="12"/>
      <c r="H28" s="12"/>
      <c r="I28" s="12"/>
      <c r="J28" s="12"/>
      <c r="K28" s="12"/>
      <c r="L28" s="12"/>
      <c r="M28" s="12"/>
      <c r="N28" s="12"/>
      <c r="O28" s="12"/>
      <c r="P28" s="12"/>
      <c r="Q28" s="12"/>
      <c r="R28" s="12"/>
      <c r="S28" s="12"/>
      <c r="T28" s="12"/>
      <c r="U28" s="12"/>
      <c r="V28" s="12"/>
      <c r="W28" s="12"/>
      <c r="X28" s="12"/>
      <c r="Y28" s="12"/>
      <c r="Z28" s="12"/>
      <c r="AA28" s="12"/>
      <c r="AB28" s="12"/>
      <c r="AC28" s="12"/>
      <c r="AD28" s="12"/>
      <c r="AE28" s="12"/>
      <c r="AF28" s="12"/>
      <c r="AG28" s="12"/>
      <c r="AH28" s="12"/>
      <c r="AI28" s="12"/>
      <c r="AJ28" s="12"/>
      <c r="AK28" s="12"/>
      <c r="AL28" s="12"/>
      <c r="AM28" s="12"/>
      <c r="AN28" s="12"/>
      <c r="AO28" s="12"/>
      <c r="AP28" s="12"/>
      <c r="AQ28" s="12"/>
      <c r="AR28" s="12"/>
      <c r="AS28" s="12"/>
      <c r="AT28" s="12"/>
      <c r="AU28" s="12"/>
      <c r="AV28" s="12"/>
      <c r="AW28" s="12"/>
      <c r="AX28" s="12"/>
      <c r="AY28" s="12"/>
      <c r="AZ28" s="12"/>
      <c r="BA28" s="12"/>
      <c r="BB28" s="12"/>
      <c r="BC28" s="12"/>
      <c r="BD28" s="12"/>
      <c r="BE28" s="12"/>
      <c r="BF28" s="12"/>
      <c r="BG28" s="12"/>
      <c r="BH28" s="12"/>
      <c r="BI28" s="12"/>
      <c r="BJ28" s="12"/>
      <c r="BK28" s="12"/>
      <c r="BL28" s="12"/>
      <c r="BM28" s="12"/>
      <c r="BN28" s="12"/>
      <c r="BO28" s="12"/>
      <c r="BP28" s="12"/>
      <c r="BQ28" s="12"/>
      <c r="BR28" s="12"/>
    </row>
    <row r="29" spans="1:70" ht="19" x14ac:dyDescent="0.25">
      <c r="A29" s="54"/>
      <c r="B29" s="54"/>
      <c r="C29" s="54"/>
      <c r="D29" s="54"/>
      <c r="E29" s="54"/>
      <c r="F29" s="12"/>
      <c r="G29" s="12"/>
      <c r="H29" s="12"/>
      <c r="I29" s="12"/>
      <c r="J29" s="12"/>
      <c r="K29" s="12"/>
      <c r="L29" s="12"/>
      <c r="M29" s="12"/>
      <c r="N29" s="12"/>
      <c r="O29" s="12"/>
      <c r="P29" s="12"/>
      <c r="Q29" s="12"/>
      <c r="R29" s="12"/>
      <c r="S29" s="12"/>
      <c r="T29" s="12"/>
      <c r="U29" s="12"/>
      <c r="V29" s="12"/>
      <c r="W29" s="12"/>
      <c r="X29" s="12"/>
      <c r="Y29" s="12"/>
      <c r="Z29" s="12"/>
      <c r="AA29" s="12"/>
      <c r="AB29" s="12"/>
      <c r="AC29" s="12"/>
      <c r="AD29" s="12"/>
      <c r="AE29" s="12"/>
      <c r="AF29" s="12"/>
      <c r="AG29" s="12"/>
      <c r="AH29" s="12"/>
      <c r="AI29" s="12"/>
      <c r="AJ29" s="12"/>
      <c r="AK29" s="12"/>
      <c r="AL29" s="12"/>
      <c r="AM29" s="12"/>
      <c r="AN29" s="12"/>
      <c r="AO29" s="12"/>
      <c r="AP29" s="12"/>
      <c r="AQ29" s="12"/>
      <c r="AR29" s="12"/>
      <c r="AS29" s="12"/>
      <c r="AT29" s="12"/>
      <c r="AU29" s="12"/>
      <c r="AV29" s="12"/>
      <c r="AW29" s="12"/>
      <c r="AX29" s="12"/>
      <c r="AY29" s="12"/>
      <c r="AZ29" s="12"/>
      <c r="BA29" s="12"/>
      <c r="BB29" s="12"/>
      <c r="BC29" s="12"/>
      <c r="BD29" s="12"/>
      <c r="BE29" s="12"/>
      <c r="BF29" s="12"/>
      <c r="BG29" s="12"/>
      <c r="BH29" s="12"/>
      <c r="BI29" s="12"/>
      <c r="BJ29" s="12"/>
      <c r="BK29" s="12"/>
      <c r="BL29" s="12"/>
      <c r="BM29" s="12"/>
      <c r="BN29" s="12"/>
      <c r="BO29" s="12"/>
      <c r="BP29" s="12"/>
      <c r="BQ29" s="12"/>
      <c r="BR29" s="12"/>
    </row>
    <row r="30" spans="1:70" ht="19" x14ac:dyDescent="0.25">
      <c r="A30" s="54"/>
      <c r="B30" s="54"/>
      <c r="C30" s="54"/>
      <c r="D30" s="54"/>
      <c r="E30" s="54"/>
      <c r="F30" s="12"/>
      <c r="G30" s="12"/>
      <c r="H30" s="12"/>
      <c r="I30" s="12"/>
      <c r="J30" s="12"/>
      <c r="K30" s="12"/>
      <c r="L30" s="12"/>
      <c r="M30" s="12"/>
      <c r="N30" s="12"/>
      <c r="O30" s="12"/>
      <c r="P30" s="12"/>
      <c r="Q30" s="12"/>
      <c r="R30" s="12"/>
      <c r="S30" s="12"/>
      <c r="T30" s="12"/>
      <c r="U30" s="12"/>
      <c r="V30" s="12"/>
      <c r="W30" s="12"/>
      <c r="X30" s="12"/>
      <c r="Y30" s="12"/>
      <c r="Z30" s="12"/>
      <c r="AA30" s="12"/>
      <c r="AB30" s="12"/>
      <c r="AC30" s="12"/>
      <c r="AD30" s="12"/>
      <c r="AE30" s="12"/>
      <c r="AF30" s="12"/>
      <c r="AG30" s="12"/>
      <c r="AH30" s="12"/>
      <c r="AI30" s="12"/>
      <c r="AJ30" s="12"/>
      <c r="AK30" s="12"/>
      <c r="AL30" s="12"/>
      <c r="AM30" s="12"/>
      <c r="AN30" s="12"/>
      <c r="AO30" s="12"/>
      <c r="AP30" s="12"/>
      <c r="AQ30" s="12"/>
      <c r="AR30" s="12"/>
      <c r="AS30" s="12"/>
      <c r="AT30" s="12"/>
      <c r="AU30" s="12"/>
      <c r="AV30" s="12"/>
      <c r="AW30" s="12"/>
      <c r="AX30" s="12"/>
      <c r="AY30" s="12"/>
      <c r="AZ30" s="12"/>
      <c r="BA30" s="12"/>
      <c r="BB30" s="12"/>
      <c r="BC30" s="12"/>
      <c r="BD30" s="12"/>
      <c r="BE30" s="12"/>
      <c r="BF30" s="12"/>
      <c r="BG30" s="12"/>
      <c r="BH30" s="12"/>
      <c r="BI30" s="12"/>
      <c r="BJ30" s="12"/>
      <c r="BK30" s="12"/>
      <c r="BL30" s="12"/>
      <c r="BM30" s="12"/>
      <c r="BN30" s="12"/>
      <c r="BO30" s="12"/>
      <c r="BP30" s="12"/>
      <c r="BQ30" s="12"/>
      <c r="BR30" s="12"/>
    </row>
    <row r="31" spans="1:70" ht="19" x14ac:dyDescent="0.25">
      <c r="A31" s="54"/>
      <c r="B31" s="54"/>
      <c r="C31" s="54"/>
      <c r="D31" s="54"/>
      <c r="E31" s="54"/>
      <c r="F31" s="12"/>
      <c r="G31" s="12"/>
      <c r="H31" s="12"/>
      <c r="I31" s="12"/>
      <c r="J31" s="12"/>
      <c r="K31" s="12"/>
      <c r="L31" s="12"/>
      <c r="M31" s="12"/>
      <c r="N31" s="12"/>
      <c r="O31" s="12"/>
      <c r="P31" s="12"/>
      <c r="Q31" s="12"/>
      <c r="R31" s="12"/>
      <c r="S31" s="12"/>
      <c r="T31" s="12"/>
      <c r="U31" s="12"/>
      <c r="V31" s="12"/>
      <c r="W31" s="12"/>
      <c r="X31" s="12"/>
      <c r="Y31" s="12"/>
      <c r="Z31" s="12"/>
      <c r="AA31" s="12"/>
      <c r="AB31" s="12"/>
      <c r="AC31" s="12"/>
      <c r="AD31" s="12"/>
      <c r="AE31" s="12"/>
      <c r="AF31" s="12"/>
      <c r="AG31" s="12"/>
      <c r="AH31" s="12"/>
      <c r="AI31" s="12"/>
      <c r="AJ31" s="12"/>
      <c r="AK31" s="12"/>
      <c r="AL31" s="12"/>
      <c r="AM31" s="12"/>
      <c r="AN31" s="12"/>
      <c r="AO31" s="12"/>
      <c r="AP31" s="12"/>
      <c r="AQ31" s="12"/>
      <c r="AR31" s="12"/>
      <c r="AS31" s="12"/>
      <c r="AT31" s="12"/>
      <c r="AU31" s="12"/>
      <c r="AV31" s="12"/>
      <c r="AW31" s="12"/>
      <c r="AX31" s="12"/>
      <c r="AY31" s="12"/>
      <c r="AZ31" s="12"/>
      <c r="BA31" s="12"/>
      <c r="BB31" s="12"/>
      <c r="BC31" s="12"/>
      <c r="BD31" s="12"/>
      <c r="BE31" s="12"/>
      <c r="BF31" s="12"/>
      <c r="BG31" s="12"/>
      <c r="BH31" s="12"/>
      <c r="BI31" s="12"/>
      <c r="BJ31" s="12"/>
      <c r="BK31" s="12"/>
      <c r="BL31" s="12"/>
      <c r="BM31" s="12"/>
      <c r="BN31" s="12"/>
      <c r="BO31" s="12"/>
      <c r="BP31" s="12"/>
      <c r="BQ31" s="12"/>
      <c r="BR31" s="12"/>
    </row>
    <row r="32" spans="1:70" ht="19" x14ac:dyDescent="0.25">
      <c r="A32" s="54"/>
      <c r="B32" s="54"/>
      <c r="C32" s="54"/>
      <c r="D32" s="54"/>
      <c r="E32" s="54"/>
      <c r="F32" s="12"/>
      <c r="G32" s="12"/>
      <c r="H32" s="12"/>
      <c r="I32" s="12"/>
      <c r="J32" s="12"/>
      <c r="K32" s="12"/>
      <c r="L32" s="12"/>
      <c r="M32" s="12"/>
      <c r="N32" s="12"/>
      <c r="O32" s="12"/>
      <c r="P32" s="12"/>
      <c r="Q32" s="12"/>
      <c r="R32" s="12"/>
      <c r="S32" s="12"/>
      <c r="T32" s="12"/>
      <c r="U32" s="12"/>
      <c r="V32" s="12"/>
      <c r="W32" s="12"/>
      <c r="X32" s="12"/>
      <c r="Y32" s="12"/>
      <c r="Z32" s="12"/>
      <c r="AA32" s="12"/>
      <c r="AB32" s="12"/>
      <c r="AC32" s="12"/>
      <c r="AD32" s="12"/>
      <c r="AE32" s="12"/>
      <c r="AF32" s="12"/>
      <c r="AG32" s="12"/>
      <c r="AH32" s="12"/>
      <c r="AI32" s="12"/>
      <c r="AJ32" s="12"/>
      <c r="AK32" s="12"/>
      <c r="AL32" s="12"/>
      <c r="AM32" s="12"/>
      <c r="AN32" s="12"/>
      <c r="AO32" s="12"/>
      <c r="AP32" s="12"/>
      <c r="AQ32" s="12"/>
      <c r="AR32" s="12"/>
      <c r="AS32" s="12"/>
      <c r="AT32" s="12"/>
      <c r="AU32" s="12"/>
      <c r="AV32" s="12"/>
      <c r="AW32" s="12"/>
      <c r="AX32" s="12"/>
      <c r="AY32" s="12"/>
      <c r="AZ32" s="12"/>
      <c r="BA32" s="12"/>
      <c r="BB32" s="12"/>
      <c r="BC32" s="12"/>
      <c r="BD32" s="12"/>
      <c r="BE32" s="12"/>
      <c r="BF32" s="12"/>
      <c r="BG32" s="12"/>
      <c r="BH32" s="12"/>
      <c r="BI32" s="12"/>
      <c r="BJ32" s="12"/>
      <c r="BK32" s="12"/>
      <c r="BL32" s="12"/>
      <c r="BM32" s="12"/>
      <c r="BN32" s="12"/>
      <c r="BO32" s="12"/>
      <c r="BP32" s="12"/>
      <c r="BQ32" s="12"/>
      <c r="BR32" s="12"/>
    </row>
    <row r="33" spans="1:70" ht="19" x14ac:dyDescent="0.25">
      <c r="A33" s="54"/>
      <c r="B33" s="54"/>
      <c r="C33" s="54"/>
      <c r="D33" s="54"/>
      <c r="E33" s="54"/>
      <c r="F33" s="12"/>
      <c r="G33" s="12"/>
      <c r="H33" s="12"/>
      <c r="I33" s="12"/>
      <c r="J33" s="12"/>
      <c r="K33" s="12"/>
      <c r="L33" s="12"/>
      <c r="M33" s="12"/>
      <c r="N33" s="12"/>
      <c r="O33" s="12"/>
      <c r="P33" s="12"/>
      <c r="Q33" s="12"/>
      <c r="R33" s="12"/>
      <c r="S33" s="12"/>
      <c r="T33" s="12"/>
      <c r="U33" s="12"/>
      <c r="V33" s="12"/>
      <c r="W33" s="12"/>
      <c r="X33" s="12"/>
      <c r="Y33" s="12"/>
      <c r="Z33" s="12"/>
      <c r="AA33" s="12"/>
      <c r="AB33" s="12"/>
      <c r="AC33" s="12"/>
      <c r="AD33" s="12"/>
      <c r="AE33" s="12"/>
      <c r="AF33" s="12"/>
      <c r="AG33" s="12"/>
      <c r="AH33" s="12"/>
      <c r="AI33" s="12"/>
      <c r="AJ33" s="12"/>
      <c r="AK33" s="12"/>
      <c r="AL33" s="12"/>
      <c r="AM33" s="12"/>
      <c r="AN33" s="12"/>
      <c r="AO33" s="12"/>
      <c r="AP33" s="12"/>
      <c r="AQ33" s="12"/>
      <c r="AR33" s="12"/>
      <c r="AS33" s="12"/>
      <c r="AT33" s="12"/>
      <c r="AU33" s="12"/>
      <c r="AV33" s="12"/>
      <c r="AW33" s="12"/>
      <c r="AX33" s="12"/>
      <c r="AY33" s="12"/>
      <c r="AZ33" s="12"/>
      <c r="BA33" s="12"/>
      <c r="BB33" s="12"/>
      <c r="BC33" s="12"/>
      <c r="BD33" s="12"/>
      <c r="BE33" s="12"/>
      <c r="BF33" s="12"/>
      <c r="BG33" s="12"/>
      <c r="BH33" s="12"/>
      <c r="BI33" s="12"/>
      <c r="BJ33" s="12"/>
      <c r="BK33" s="12"/>
      <c r="BL33" s="12"/>
      <c r="BM33" s="12"/>
      <c r="BN33" s="12"/>
      <c r="BO33" s="12"/>
      <c r="BP33" s="12"/>
      <c r="BQ33" s="12"/>
      <c r="BR33" s="12"/>
    </row>
    <row r="34" spans="1:70" ht="19" x14ac:dyDescent="0.25">
      <c r="A34" s="54"/>
      <c r="B34" s="54"/>
      <c r="C34" s="54"/>
      <c r="D34" s="54"/>
      <c r="E34" s="54"/>
      <c r="F34" s="12"/>
      <c r="G34" s="12"/>
      <c r="H34" s="12"/>
      <c r="I34" s="12"/>
      <c r="J34" s="12"/>
      <c r="K34" s="12"/>
      <c r="L34" s="12"/>
      <c r="M34" s="12"/>
      <c r="N34" s="12"/>
      <c r="O34" s="12"/>
      <c r="P34" s="12"/>
      <c r="Q34" s="12"/>
      <c r="R34" s="12"/>
      <c r="S34" s="12"/>
      <c r="T34" s="12"/>
      <c r="U34" s="12"/>
      <c r="V34" s="12"/>
      <c r="W34" s="12"/>
      <c r="X34" s="12"/>
      <c r="Y34" s="12"/>
      <c r="Z34" s="12"/>
      <c r="AA34" s="12"/>
      <c r="AB34" s="12"/>
      <c r="AC34" s="12"/>
      <c r="AD34" s="12"/>
      <c r="AE34" s="12"/>
      <c r="AF34" s="12"/>
      <c r="AG34" s="12"/>
      <c r="AH34" s="12"/>
      <c r="AI34" s="12"/>
      <c r="AJ34" s="12"/>
      <c r="AK34" s="12"/>
      <c r="AL34" s="12"/>
      <c r="AM34" s="12"/>
      <c r="AN34" s="12"/>
      <c r="AO34" s="12"/>
      <c r="AP34" s="12"/>
      <c r="AQ34" s="12"/>
      <c r="AR34" s="12"/>
      <c r="AS34" s="12"/>
      <c r="AT34" s="12"/>
      <c r="AU34" s="12"/>
      <c r="AV34" s="12"/>
      <c r="AW34" s="12"/>
      <c r="AX34" s="12"/>
      <c r="AY34" s="12"/>
      <c r="AZ34" s="12"/>
      <c r="BA34" s="12"/>
      <c r="BB34" s="12"/>
      <c r="BC34" s="12"/>
      <c r="BD34" s="12"/>
      <c r="BE34" s="12"/>
      <c r="BF34" s="12"/>
      <c r="BG34" s="12"/>
      <c r="BH34" s="12"/>
      <c r="BI34" s="12"/>
      <c r="BJ34" s="12"/>
      <c r="BK34" s="12"/>
      <c r="BL34" s="12"/>
      <c r="BM34" s="12"/>
      <c r="BN34" s="12"/>
      <c r="BO34" s="12"/>
      <c r="BP34" s="12"/>
      <c r="BQ34" s="12"/>
      <c r="BR34" s="12"/>
    </row>
    <row r="35" spans="1:70" ht="19" x14ac:dyDescent="0.25">
      <c r="A35" s="54"/>
      <c r="B35" s="54"/>
      <c r="C35" s="54"/>
      <c r="D35" s="54"/>
      <c r="E35" s="54"/>
      <c r="F35" s="12"/>
      <c r="G35" s="12"/>
      <c r="H35" s="12"/>
      <c r="I35" s="12"/>
      <c r="J35" s="12"/>
      <c r="K35" s="12"/>
      <c r="L35" s="12"/>
      <c r="M35" s="12"/>
      <c r="N35" s="12"/>
      <c r="O35" s="12"/>
      <c r="P35" s="12"/>
      <c r="Q35" s="12"/>
      <c r="R35" s="12"/>
      <c r="S35" s="12"/>
      <c r="T35" s="12"/>
      <c r="U35" s="12"/>
      <c r="V35" s="12"/>
      <c r="W35" s="12"/>
      <c r="X35" s="12"/>
      <c r="Y35" s="12"/>
      <c r="Z35" s="12"/>
      <c r="AA35" s="12"/>
      <c r="AB35" s="12"/>
      <c r="AC35" s="12"/>
      <c r="AD35" s="12"/>
      <c r="AE35" s="12"/>
      <c r="AF35" s="12"/>
      <c r="AG35" s="12"/>
      <c r="AH35" s="12"/>
      <c r="AI35" s="12"/>
      <c r="AJ35" s="12"/>
      <c r="AK35" s="12"/>
      <c r="AL35" s="12"/>
      <c r="AM35" s="12"/>
      <c r="AN35" s="12"/>
      <c r="AO35" s="12"/>
      <c r="AP35" s="12"/>
      <c r="AQ35" s="12"/>
      <c r="AR35" s="12"/>
      <c r="AS35" s="12"/>
      <c r="AT35" s="12"/>
      <c r="AU35" s="12"/>
      <c r="AV35" s="12"/>
      <c r="AW35" s="12"/>
      <c r="AX35" s="12"/>
      <c r="AY35" s="12"/>
      <c r="AZ35" s="12"/>
      <c r="BA35" s="12"/>
      <c r="BB35" s="12"/>
      <c r="BC35" s="12"/>
      <c r="BD35" s="12"/>
      <c r="BE35" s="12"/>
      <c r="BF35" s="12"/>
      <c r="BG35" s="12"/>
      <c r="BH35" s="12"/>
      <c r="BI35" s="12"/>
      <c r="BJ35" s="12"/>
      <c r="BK35" s="12"/>
      <c r="BL35" s="12"/>
      <c r="BM35" s="12"/>
      <c r="BN35" s="12"/>
      <c r="BO35" s="12"/>
      <c r="BP35" s="12"/>
      <c r="BQ35" s="12"/>
      <c r="BR35" s="12"/>
    </row>
    <row r="36" spans="1:70" ht="19" x14ac:dyDescent="0.25">
      <c r="A36" s="54"/>
      <c r="B36" s="54"/>
      <c r="C36" s="54"/>
      <c r="D36" s="54"/>
      <c r="E36" s="54"/>
      <c r="F36" s="12"/>
      <c r="G36" s="12"/>
      <c r="H36" s="12"/>
      <c r="I36" s="12"/>
      <c r="J36" s="12"/>
      <c r="K36" s="12"/>
      <c r="L36" s="12"/>
      <c r="M36" s="12"/>
      <c r="N36" s="12"/>
      <c r="O36" s="12"/>
      <c r="P36" s="12"/>
      <c r="Q36" s="12"/>
      <c r="R36" s="12"/>
      <c r="S36" s="12"/>
      <c r="T36" s="12"/>
      <c r="U36" s="12"/>
      <c r="V36" s="12"/>
      <c r="W36" s="12"/>
      <c r="X36" s="12"/>
      <c r="Y36" s="12"/>
      <c r="Z36" s="12"/>
      <c r="AA36" s="12"/>
      <c r="AB36" s="12"/>
      <c r="AC36" s="12"/>
      <c r="AD36" s="12"/>
      <c r="AE36" s="12"/>
      <c r="AF36" s="12"/>
      <c r="AG36" s="12"/>
      <c r="AH36" s="12"/>
      <c r="AI36" s="12"/>
      <c r="AJ36" s="12"/>
      <c r="AK36" s="12"/>
      <c r="AL36" s="12"/>
      <c r="AM36" s="12"/>
      <c r="AN36" s="12"/>
      <c r="AO36" s="12"/>
      <c r="AP36" s="12"/>
      <c r="AQ36" s="12"/>
      <c r="AR36" s="12"/>
      <c r="AS36" s="12"/>
      <c r="AT36" s="12"/>
      <c r="AU36" s="12"/>
      <c r="AV36" s="12"/>
      <c r="AW36" s="12"/>
      <c r="AX36" s="12"/>
      <c r="AY36" s="12"/>
      <c r="AZ36" s="12"/>
      <c r="BA36" s="12"/>
      <c r="BB36" s="12"/>
      <c r="BC36" s="12"/>
      <c r="BD36" s="12"/>
      <c r="BE36" s="12"/>
      <c r="BF36" s="12"/>
      <c r="BG36" s="12"/>
      <c r="BH36" s="12"/>
      <c r="BI36" s="12"/>
      <c r="BJ36" s="12"/>
      <c r="BK36" s="12"/>
      <c r="BL36" s="12"/>
      <c r="BM36" s="12"/>
      <c r="BN36" s="12"/>
      <c r="BO36" s="12"/>
      <c r="BP36" s="12"/>
      <c r="BQ36" s="12"/>
      <c r="BR36" s="12"/>
    </row>
    <row r="37" spans="1:70" ht="19" x14ac:dyDescent="0.25">
      <c r="A37" s="54"/>
      <c r="B37" s="54"/>
      <c r="C37" s="54"/>
      <c r="D37" s="54"/>
      <c r="E37" s="54"/>
      <c r="F37" s="12"/>
      <c r="G37" s="12"/>
      <c r="H37" s="12"/>
      <c r="I37" s="12"/>
      <c r="J37" s="12"/>
      <c r="K37" s="12"/>
      <c r="L37" s="12"/>
      <c r="M37" s="12"/>
      <c r="N37" s="12"/>
      <c r="O37" s="12"/>
      <c r="P37" s="12"/>
      <c r="Q37" s="12"/>
      <c r="R37" s="12"/>
      <c r="S37" s="12"/>
      <c r="T37" s="12"/>
      <c r="U37" s="12"/>
      <c r="V37" s="12"/>
      <c r="W37" s="12"/>
      <c r="X37" s="12"/>
      <c r="Y37" s="12"/>
      <c r="Z37" s="12"/>
      <c r="AA37" s="12"/>
      <c r="AB37" s="12"/>
      <c r="AC37" s="12"/>
      <c r="AD37" s="12"/>
      <c r="AE37" s="12"/>
      <c r="AF37" s="12"/>
      <c r="AG37" s="12"/>
      <c r="AH37" s="12"/>
      <c r="AI37" s="12"/>
      <c r="AJ37" s="12"/>
      <c r="AK37" s="12"/>
      <c r="AL37" s="12"/>
      <c r="AM37" s="12"/>
      <c r="AN37" s="12"/>
      <c r="AO37" s="12"/>
      <c r="AP37" s="12"/>
      <c r="AQ37" s="12"/>
      <c r="AR37" s="12"/>
      <c r="AS37" s="12"/>
      <c r="AT37" s="12"/>
      <c r="AU37" s="12"/>
      <c r="AV37" s="12"/>
      <c r="AW37" s="12"/>
      <c r="AX37" s="12"/>
      <c r="AY37" s="12"/>
      <c r="AZ37" s="12"/>
      <c r="BA37" s="12"/>
      <c r="BB37" s="12"/>
      <c r="BC37" s="12"/>
      <c r="BD37" s="12"/>
      <c r="BE37" s="12"/>
      <c r="BF37" s="12"/>
      <c r="BG37" s="12"/>
      <c r="BH37" s="12"/>
      <c r="BI37" s="12"/>
      <c r="BJ37" s="12"/>
      <c r="BK37" s="12"/>
      <c r="BL37" s="12"/>
      <c r="BM37" s="12"/>
      <c r="BN37" s="12"/>
      <c r="BO37" s="12"/>
      <c r="BP37" s="12"/>
      <c r="BQ37" s="12"/>
      <c r="BR37" s="12"/>
    </row>
    <row r="38" spans="1:70" ht="19" x14ac:dyDescent="0.25">
      <c r="A38" s="54"/>
      <c r="B38" s="54"/>
      <c r="C38" s="54"/>
      <c r="D38" s="54"/>
      <c r="E38" s="54"/>
      <c r="F38" s="12"/>
      <c r="G38" s="12"/>
      <c r="H38" s="12"/>
      <c r="I38" s="12"/>
      <c r="J38" s="12"/>
      <c r="K38" s="12"/>
      <c r="L38" s="12"/>
      <c r="M38" s="12"/>
      <c r="N38" s="12"/>
      <c r="O38" s="12"/>
      <c r="P38" s="12"/>
      <c r="Q38" s="12"/>
      <c r="R38" s="12"/>
      <c r="S38" s="12"/>
      <c r="T38" s="12"/>
      <c r="U38" s="12"/>
      <c r="V38" s="12"/>
      <c r="W38" s="12"/>
      <c r="X38" s="12"/>
      <c r="Y38" s="12"/>
      <c r="Z38" s="12"/>
      <c r="AA38" s="12"/>
      <c r="AB38" s="12"/>
      <c r="AC38" s="12"/>
      <c r="AD38" s="12"/>
      <c r="AE38" s="12"/>
      <c r="AF38" s="12"/>
      <c r="AG38" s="12"/>
      <c r="AH38" s="12"/>
      <c r="AI38" s="12"/>
      <c r="AJ38" s="12"/>
      <c r="AK38" s="12"/>
      <c r="AL38" s="12"/>
      <c r="AM38" s="12"/>
      <c r="AN38" s="12"/>
      <c r="AO38" s="12"/>
      <c r="AP38" s="12"/>
      <c r="AQ38" s="12"/>
      <c r="AR38" s="12"/>
      <c r="AS38" s="12"/>
      <c r="AT38" s="12"/>
      <c r="AU38" s="12"/>
      <c r="AV38" s="12"/>
      <c r="AW38" s="12"/>
      <c r="AX38" s="12"/>
      <c r="AY38" s="12"/>
      <c r="AZ38" s="12"/>
      <c r="BA38" s="12"/>
      <c r="BB38" s="12"/>
      <c r="BC38" s="12"/>
      <c r="BD38" s="12"/>
      <c r="BE38" s="12"/>
      <c r="BF38" s="12"/>
      <c r="BG38" s="12"/>
      <c r="BH38" s="12"/>
      <c r="BI38" s="12"/>
      <c r="BJ38" s="12"/>
      <c r="BK38" s="12"/>
      <c r="BL38" s="12"/>
      <c r="BM38" s="12"/>
      <c r="BN38" s="12"/>
      <c r="BO38" s="12"/>
      <c r="BP38" s="12"/>
      <c r="BQ38" s="12"/>
      <c r="BR38" s="12"/>
    </row>
    <row r="39" spans="1:70" ht="19" x14ac:dyDescent="0.25">
      <c r="A39" s="54"/>
      <c r="B39" s="54"/>
      <c r="C39" s="54"/>
      <c r="D39" s="54"/>
      <c r="E39" s="54"/>
      <c r="F39" s="12"/>
      <c r="G39" s="12"/>
      <c r="H39" s="12"/>
      <c r="I39" s="12"/>
      <c r="J39" s="12"/>
      <c r="K39" s="12"/>
      <c r="L39" s="12"/>
      <c r="M39" s="12"/>
      <c r="N39" s="12"/>
      <c r="O39" s="12"/>
      <c r="P39" s="12"/>
      <c r="Q39" s="12"/>
      <c r="R39" s="12"/>
      <c r="S39" s="12"/>
      <c r="T39" s="12"/>
      <c r="U39" s="12"/>
      <c r="V39" s="12"/>
      <c r="W39" s="12"/>
      <c r="X39" s="12"/>
      <c r="Y39" s="12"/>
      <c r="Z39" s="12"/>
      <c r="AA39" s="12"/>
      <c r="AB39" s="12"/>
      <c r="AC39" s="12"/>
      <c r="AD39" s="12"/>
      <c r="AE39" s="12"/>
      <c r="AF39" s="12"/>
      <c r="AG39" s="12"/>
      <c r="AH39" s="12"/>
      <c r="AI39" s="12"/>
      <c r="AJ39" s="12"/>
      <c r="AK39" s="12"/>
      <c r="AL39" s="12"/>
      <c r="AM39" s="12"/>
      <c r="AN39" s="12"/>
      <c r="AO39" s="12"/>
      <c r="AP39" s="12"/>
      <c r="AQ39" s="12"/>
      <c r="AR39" s="12"/>
      <c r="AS39" s="12"/>
      <c r="AT39" s="12"/>
      <c r="AU39" s="12"/>
      <c r="AV39" s="12"/>
      <c r="AW39" s="12"/>
      <c r="AX39" s="12"/>
      <c r="AY39" s="12"/>
      <c r="AZ39" s="12"/>
      <c r="BA39" s="12"/>
      <c r="BB39" s="12"/>
      <c r="BC39" s="12"/>
      <c r="BD39" s="12"/>
      <c r="BE39" s="12"/>
      <c r="BF39" s="12"/>
      <c r="BG39" s="12"/>
      <c r="BH39" s="12"/>
      <c r="BI39" s="12"/>
      <c r="BJ39" s="12"/>
      <c r="BK39" s="12"/>
      <c r="BL39" s="12"/>
      <c r="BM39" s="12"/>
      <c r="BN39" s="12"/>
      <c r="BO39" s="12"/>
      <c r="BP39" s="12"/>
      <c r="BQ39" s="12"/>
      <c r="BR39" s="12"/>
    </row>
    <row r="40" spans="1:70" ht="19" x14ac:dyDescent="0.25">
      <c r="A40" s="54"/>
      <c r="B40" s="54"/>
      <c r="C40" s="54"/>
      <c r="D40" s="54"/>
      <c r="E40" s="54"/>
      <c r="F40" s="12"/>
      <c r="G40" s="12"/>
      <c r="H40" s="12"/>
      <c r="I40" s="12"/>
      <c r="J40" s="12"/>
      <c r="K40" s="12"/>
      <c r="L40" s="12"/>
      <c r="M40" s="12"/>
      <c r="N40" s="12"/>
      <c r="O40" s="12"/>
      <c r="P40" s="12"/>
      <c r="Q40" s="12"/>
      <c r="R40" s="12"/>
      <c r="S40" s="12"/>
      <c r="T40" s="12"/>
      <c r="U40" s="12"/>
      <c r="V40" s="12"/>
      <c r="W40" s="12"/>
      <c r="X40" s="12"/>
      <c r="Y40" s="12"/>
      <c r="Z40" s="12"/>
      <c r="AA40" s="12"/>
      <c r="AB40" s="12"/>
      <c r="AC40" s="12"/>
      <c r="AD40" s="12"/>
      <c r="AE40" s="12"/>
      <c r="AF40" s="12"/>
      <c r="AG40" s="12"/>
      <c r="AH40" s="12"/>
      <c r="AI40" s="12"/>
      <c r="AJ40" s="12"/>
      <c r="AK40" s="12"/>
      <c r="AL40" s="12"/>
      <c r="AM40" s="12"/>
      <c r="AN40" s="12"/>
      <c r="AO40" s="12"/>
      <c r="AP40" s="12"/>
      <c r="AQ40" s="12"/>
      <c r="AR40" s="12"/>
      <c r="AS40" s="12"/>
      <c r="AT40" s="12"/>
      <c r="AU40" s="12"/>
      <c r="AV40" s="12"/>
      <c r="AW40" s="12"/>
      <c r="AX40" s="12"/>
      <c r="AY40" s="12"/>
      <c r="AZ40" s="12"/>
      <c r="BA40" s="12"/>
      <c r="BB40" s="12"/>
      <c r="BC40" s="12"/>
      <c r="BD40" s="12"/>
      <c r="BE40" s="12"/>
      <c r="BF40" s="12"/>
      <c r="BG40" s="12"/>
      <c r="BH40" s="12"/>
      <c r="BI40" s="12"/>
      <c r="BJ40" s="12"/>
      <c r="BK40" s="12"/>
      <c r="BL40" s="12"/>
      <c r="BM40" s="12"/>
      <c r="BN40" s="12"/>
      <c r="BO40" s="12"/>
      <c r="BP40" s="12"/>
      <c r="BQ40" s="12"/>
      <c r="BR40" s="12"/>
    </row>
    <row r="41" spans="1:70" ht="19" x14ac:dyDescent="0.25">
      <c r="A41" s="54"/>
      <c r="B41" s="54"/>
      <c r="C41" s="54"/>
      <c r="D41" s="54"/>
      <c r="E41" s="54"/>
      <c r="F41" s="12"/>
      <c r="G41" s="12"/>
      <c r="H41" s="12"/>
      <c r="I41" s="12"/>
      <c r="J41" s="12"/>
      <c r="K41" s="12"/>
      <c r="L41" s="12"/>
      <c r="M41" s="12"/>
      <c r="N41" s="12"/>
      <c r="O41" s="12"/>
      <c r="P41" s="12"/>
      <c r="Q41" s="12"/>
      <c r="R41" s="12"/>
      <c r="S41" s="12"/>
      <c r="T41" s="12"/>
      <c r="U41" s="12"/>
      <c r="V41" s="12"/>
      <c r="W41" s="12"/>
      <c r="X41" s="12"/>
      <c r="Y41" s="12"/>
      <c r="Z41" s="12"/>
      <c r="AA41" s="12"/>
      <c r="AB41" s="12"/>
      <c r="AC41" s="12"/>
      <c r="AD41" s="12"/>
      <c r="AE41" s="12"/>
      <c r="AF41" s="12"/>
      <c r="AG41" s="12"/>
      <c r="AH41" s="12"/>
      <c r="AI41" s="12"/>
      <c r="AJ41" s="12"/>
      <c r="AK41" s="12"/>
      <c r="AL41" s="12"/>
      <c r="AM41" s="12"/>
      <c r="AN41" s="12"/>
      <c r="AO41" s="12"/>
      <c r="AP41" s="12"/>
      <c r="AQ41" s="12"/>
      <c r="AR41" s="12"/>
      <c r="AS41" s="12"/>
      <c r="AT41" s="12"/>
      <c r="AU41" s="12"/>
      <c r="AV41" s="12"/>
      <c r="AW41" s="12"/>
      <c r="AX41" s="12"/>
      <c r="AY41" s="12"/>
      <c r="AZ41" s="12"/>
      <c r="BA41" s="12"/>
      <c r="BB41" s="12"/>
      <c r="BC41" s="12"/>
      <c r="BD41" s="12"/>
      <c r="BE41" s="12"/>
      <c r="BF41" s="12"/>
      <c r="BG41" s="12"/>
      <c r="BH41" s="12"/>
      <c r="BI41" s="12"/>
      <c r="BJ41" s="12"/>
      <c r="BK41" s="12"/>
      <c r="BL41" s="12"/>
      <c r="BM41" s="12"/>
      <c r="BN41" s="12"/>
      <c r="BO41" s="12"/>
      <c r="BP41" s="12"/>
      <c r="BQ41" s="12"/>
      <c r="BR41" s="12"/>
    </row>
    <row r="42" spans="1:70" ht="19" x14ac:dyDescent="0.25">
      <c r="A42" s="54"/>
      <c r="B42" s="54"/>
      <c r="C42" s="54"/>
      <c r="D42" s="54"/>
      <c r="E42" s="54"/>
      <c r="F42" s="12"/>
      <c r="G42" s="12"/>
      <c r="H42" s="12"/>
      <c r="I42" s="12"/>
      <c r="J42" s="12"/>
      <c r="K42" s="12"/>
      <c r="L42" s="12"/>
      <c r="M42" s="12"/>
      <c r="N42" s="12"/>
      <c r="O42" s="12"/>
      <c r="P42" s="12"/>
      <c r="Q42" s="12"/>
      <c r="R42" s="12"/>
      <c r="S42" s="12"/>
      <c r="T42" s="12"/>
      <c r="U42" s="12"/>
      <c r="V42" s="12"/>
      <c r="W42" s="12"/>
      <c r="X42" s="12"/>
      <c r="Y42" s="12"/>
      <c r="Z42" s="12"/>
      <c r="AA42" s="12"/>
      <c r="AB42" s="12"/>
      <c r="AC42" s="12"/>
      <c r="AD42" s="12"/>
      <c r="AE42" s="12"/>
      <c r="AF42" s="12"/>
      <c r="AG42" s="12"/>
      <c r="AH42" s="12"/>
      <c r="AI42" s="12"/>
      <c r="AJ42" s="12"/>
      <c r="AK42" s="12"/>
      <c r="AL42" s="12"/>
      <c r="AM42" s="12"/>
      <c r="AN42" s="12"/>
      <c r="AO42" s="12"/>
      <c r="AP42" s="12"/>
      <c r="AQ42" s="12"/>
      <c r="AR42" s="12"/>
      <c r="AS42" s="12"/>
      <c r="AT42" s="12"/>
      <c r="AU42" s="12"/>
      <c r="AV42" s="12"/>
      <c r="AW42" s="12"/>
      <c r="AX42" s="12"/>
      <c r="AY42" s="12"/>
      <c r="AZ42" s="12"/>
      <c r="BA42" s="12"/>
      <c r="BB42" s="12"/>
      <c r="BC42" s="12"/>
      <c r="BD42" s="12"/>
      <c r="BE42" s="12"/>
      <c r="BF42" s="12"/>
      <c r="BG42" s="12"/>
      <c r="BH42" s="12"/>
      <c r="BI42" s="12"/>
      <c r="BJ42" s="12"/>
      <c r="BK42" s="12"/>
      <c r="BL42" s="12"/>
      <c r="BM42" s="12"/>
      <c r="BN42" s="12"/>
      <c r="BO42" s="12"/>
      <c r="BP42" s="12"/>
      <c r="BQ42" s="12"/>
      <c r="BR42" s="12"/>
    </row>
    <row r="43" spans="1:70" ht="19" x14ac:dyDescent="0.25">
      <c r="A43" s="54"/>
      <c r="B43" s="54"/>
      <c r="C43" s="54"/>
      <c r="D43" s="54"/>
      <c r="E43" s="54"/>
      <c r="F43" s="12"/>
      <c r="G43" s="12"/>
      <c r="H43" s="12"/>
      <c r="I43" s="12"/>
      <c r="J43" s="12"/>
      <c r="K43" s="12"/>
      <c r="L43" s="12"/>
      <c r="M43" s="12"/>
      <c r="N43" s="12"/>
      <c r="O43" s="12"/>
      <c r="P43" s="12"/>
      <c r="Q43" s="12"/>
      <c r="R43" s="12"/>
      <c r="S43" s="12"/>
      <c r="T43" s="12"/>
      <c r="U43" s="12"/>
      <c r="V43" s="12"/>
      <c r="W43" s="12"/>
      <c r="X43" s="12"/>
      <c r="Y43" s="12"/>
      <c r="Z43" s="12"/>
      <c r="AA43" s="12"/>
      <c r="AB43" s="12"/>
      <c r="AC43" s="12"/>
      <c r="AD43" s="12"/>
      <c r="AE43" s="12"/>
      <c r="AF43" s="12"/>
      <c r="AG43" s="12"/>
      <c r="AH43" s="12"/>
      <c r="AI43" s="12"/>
      <c r="AJ43" s="12"/>
      <c r="AK43" s="12"/>
      <c r="AL43" s="12"/>
      <c r="AM43" s="12"/>
      <c r="AN43" s="12"/>
      <c r="AO43" s="12"/>
      <c r="AP43" s="12"/>
      <c r="AQ43" s="12"/>
      <c r="AR43" s="12"/>
      <c r="AS43" s="12"/>
      <c r="AT43" s="12"/>
      <c r="AU43" s="12"/>
      <c r="AV43" s="12"/>
      <c r="AW43" s="12"/>
      <c r="AX43" s="12"/>
      <c r="AY43" s="12"/>
      <c r="AZ43" s="12"/>
      <c r="BA43" s="12"/>
      <c r="BB43" s="12"/>
      <c r="BC43" s="12"/>
      <c r="BD43" s="12"/>
      <c r="BE43" s="12"/>
      <c r="BF43" s="12"/>
      <c r="BG43" s="12"/>
      <c r="BH43" s="12"/>
      <c r="BI43" s="12"/>
      <c r="BJ43" s="12"/>
      <c r="BK43" s="12"/>
      <c r="BL43" s="12"/>
      <c r="BM43" s="12"/>
      <c r="BN43" s="12"/>
      <c r="BO43" s="12"/>
      <c r="BP43" s="12"/>
      <c r="BQ43" s="12"/>
      <c r="BR43" s="12"/>
    </row>
    <row r="44" spans="1:70" ht="19" x14ac:dyDescent="0.25">
      <c r="A44" s="54"/>
      <c r="B44" s="54"/>
      <c r="C44" s="54"/>
      <c r="D44" s="54"/>
      <c r="E44" s="54"/>
      <c r="F44" s="12"/>
      <c r="G44" s="12"/>
      <c r="H44" s="12"/>
      <c r="I44" s="12"/>
      <c r="J44" s="12"/>
      <c r="K44" s="12"/>
      <c r="L44" s="12"/>
      <c r="M44" s="12"/>
      <c r="N44" s="12"/>
      <c r="O44" s="12"/>
      <c r="P44" s="12"/>
      <c r="Q44" s="12"/>
      <c r="R44" s="12"/>
      <c r="S44" s="12"/>
      <c r="T44" s="12"/>
      <c r="U44" s="12"/>
      <c r="V44" s="12"/>
      <c r="W44" s="12"/>
      <c r="X44" s="12"/>
      <c r="Y44" s="12"/>
      <c r="Z44" s="12"/>
      <c r="AA44" s="12"/>
      <c r="AB44" s="12"/>
      <c r="AC44" s="12"/>
      <c r="AD44" s="12"/>
      <c r="AE44" s="12"/>
      <c r="AF44" s="12"/>
      <c r="AG44" s="12"/>
      <c r="AH44" s="12"/>
      <c r="AI44" s="12"/>
      <c r="AJ44" s="12"/>
      <c r="AK44" s="12"/>
      <c r="AL44" s="12"/>
      <c r="AM44" s="12"/>
      <c r="AN44" s="12"/>
      <c r="AO44" s="12"/>
      <c r="AP44" s="12"/>
      <c r="AQ44" s="12"/>
      <c r="AR44" s="12"/>
      <c r="AS44" s="12"/>
      <c r="AT44" s="12"/>
      <c r="AU44" s="12"/>
      <c r="AV44" s="12"/>
      <c r="AW44" s="12"/>
      <c r="AX44" s="12"/>
      <c r="AY44" s="12"/>
      <c r="AZ44" s="12"/>
      <c r="BA44" s="12"/>
      <c r="BB44" s="12"/>
      <c r="BC44" s="12"/>
      <c r="BD44" s="12"/>
      <c r="BE44" s="12"/>
      <c r="BF44" s="12"/>
      <c r="BG44" s="12"/>
      <c r="BH44" s="12"/>
      <c r="BI44" s="12"/>
      <c r="BJ44" s="12"/>
      <c r="BK44" s="12"/>
      <c r="BL44" s="12"/>
      <c r="BM44" s="12"/>
      <c r="BN44" s="12"/>
      <c r="BO44" s="12"/>
      <c r="BP44" s="12"/>
      <c r="BQ44" s="12"/>
      <c r="BR44" s="12"/>
    </row>
    <row r="45" spans="1:70" ht="19" x14ac:dyDescent="0.25">
      <c r="A45" s="54"/>
      <c r="B45" s="54"/>
      <c r="C45" s="54"/>
      <c r="D45" s="54"/>
      <c r="E45" s="54"/>
      <c r="F45" s="12"/>
      <c r="G45" s="12"/>
      <c r="H45" s="12"/>
      <c r="I45" s="12"/>
      <c r="J45" s="12"/>
      <c r="K45" s="12"/>
      <c r="L45" s="12"/>
      <c r="M45" s="12"/>
      <c r="N45" s="12"/>
      <c r="O45" s="12"/>
      <c r="P45" s="12"/>
      <c r="Q45" s="12"/>
      <c r="R45" s="12"/>
      <c r="S45" s="12"/>
      <c r="T45" s="12"/>
      <c r="U45" s="12"/>
      <c r="V45" s="12"/>
      <c r="W45" s="12"/>
      <c r="X45" s="12"/>
      <c r="Y45" s="12"/>
      <c r="Z45" s="12"/>
      <c r="AA45" s="12"/>
      <c r="AB45" s="12"/>
      <c r="AC45" s="12"/>
      <c r="AD45" s="12"/>
      <c r="AE45" s="12"/>
      <c r="AF45" s="12"/>
      <c r="AG45" s="12"/>
      <c r="AH45" s="12"/>
      <c r="AI45" s="12"/>
      <c r="AJ45" s="12"/>
      <c r="AK45" s="12"/>
      <c r="AL45" s="12"/>
      <c r="AM45" s="12"/>
      <c r="AN45" s="12"/>
      <c r="AO45" s="12"/>
      <c r="AP45" s="12"/>
      <c r="AQ45" s="12"/>
      <c r="AR45" s="12"/>
      <c r="AS45" s="12"/>
      <c r="AT45" s="12"/>
      <c r="AU45" s="12"/>
      <c r="AV45" s="12"/>
      <c r="AW45" s="12"/>
      <c r="AX45" s="12"/>
      <c r="AY45" s="12"/>
      <c r="AZ45" s="12"/>
      <c r="BA45" s="12"/>
      <c r="BB45" s="12"/>
      <c r="BC45" s="12"/>
      <c r="BD45" s="12"/>
      <c r="BE45" s="12"/>
      <c r="BF45" s="12"/>
      <c r="BG45" s="12"/>
      <c r="BH45" s="12"/>
      <c r="BI45" s="12"/>
      <c r="BJ45" s="12"/>
      <c r="BK45" s="12"/>
      <c r="BL45" s="12"/>
      <c r="BM45" s="12"/>
      <c r="BN45" s="12"/>
      <c r="BO45" s="12"/>
      <c r="BP45" s="12"/>
      <c r="BQ45" s="12"/>
      <c r="BR45" s="12"/>
    </row>
    <row r="46" spans="1:70" ht="19" x14ac:dyDescent="0.25">
      <c r="A46" s="54"/>
      <c r="B46" s="54"/>
      <c r="C46" s="54"/>
      <c r="D46" s="54"/>
      <c r="E46" s="54"/>
      <c r="F46" s="12"/>
      <c r="G46" s="12"/>
      <c r="H46" s="12"/>
      <c r="I46" s="12"/>
      <c r="J46" s="12"/>
      <c r="K46" s="12"/>
      <c r="L46" s="12"/>
      <c r="M46" s="12"/>
      <c r="N46" s="12"/>
      <c r="O46" s="12"/>
      <c r="P46" s="12"/>
      <c r="Q46" s="12"/>
      <c r="R46" s="12"/>
      <c r="S46" s="12"/>
      <c r="T46" s="12"/>
      <c r="U46" s="12"/>
      <c r="V46" s="12"/>
      <c r="W46" s="12"/>
      <c r="X46" s="12"/>
      <c r="Y46" s="12"/>
      <c r="Z46" s="12"/>
      <c r="AA46" s="12"/>
      <c r="AB46" s="12"/>
      <c r="AC46" s="12"/>
      <c r="AD46" s="12"/>
      <c r="AE46" s="12"/>
      <c r="AF46" s="12"/>
      <c r="AG46" s="12"/>
      <c r="AH46" s="12"/>
      <c r="AI46" s="12"/>
      <c r="AJ46" s="12"/>
      <c r="AK46" s="12"/>
      <c r="AL46" s="12"/>
      <c r="AM46" s="12"/>
      <c r="AN46" s="12"/>
      <c r="AO46" s="12"/>
      <c r="AP46" s="12"/>
      <c r="AQ46" s="12"/>
      <c r="AR46" s="12"/>
      <c r="AS46" s="12"/>
      <c r="AT46" s="12"/>
      <c r="AU46" s="12"/>
      <c r="AV46" s="12"/>
      <c r="AW46" s="12"/>
      <c r="AX46" s="12"/>
      <c r="AY46" s="12"/>
      <c r="AZ46" s="12"/>
      <c r="BA46" s="12"/>
      <c r="BB46" s="12"/>
      <c r="BC46" s="12"/>
      <c r="BD46" s="12"/>
      <c r="BE46" s="12"/>
      <c r="BF46" s="12"/>
      <c r="BG46" s="12"/>
      <c r="BH46" s="12"/>
      <c r="BI46" s="12"/>
      <c r="BJ46" s="12"/>
      <c r="BK46" s="12"/>
      <c r="BL46" s="12"/>
      <c r="BM46" s="12"/>
      <c r="BN46" s="12"/>
      <c r="BO46" s="12"/>
      <c r="BP46" s="12"/>
      <c r="BQ46" s="12"/>
      <c r="BR46" s="12"/>
    </row>
    <row r="47" spans="1:70" ht="19" x14ac:dyDescent="0.25">
      <c r="A47" s="54"/>
      <c r="B47" s="54"/>
      <c r="C47" s="54"/>
      <c r="D47" s="54"/>
      <c r="E47" s="54"/>
      <c r="F47" s="12"/>
      <c r="G47" s="12"/>
      <c r="H47" s="12"/>
      <c r="I47" s="12"/>
      <c r="J47" s="12"/>
      <c r="K47" s="12"/>
      <c r="L47" s="12"/>
      <c r="M47" s="12"/>
      <c r="N47" s="12"/>
      <c r="O47" s="12"/>
      <c r="P47" s="12"/>
      <c r="Q47" s="12"/>
      <c r="R47" s="12"/>
      <c r="S47" s="12"/>
      <c r="T47" s="12"/>
      <c r="U47" s="12"/>
      <c r="V47" s="12"/>
      <c r="W47" s="12"/>
      <c r="X47" s="12"/>
      <c r="Y47" s="12"/>
      <c r="Z47" s="12"/>
      <c r="AA47" s="12"/>
      <c r="AB47" s="12"/>
      <c r="AC47" s="12"/>
      <c r="AD47" s="12"/>
      <c r="AE47" s="12"/>
      <c r="AF47" s="12"/>
      <c r="AG47" s="12"/>
      <c r="AH47" s="12"/>
      <c r="AI47" s="12"/>
      <c r="AJ47" s="12"/>
      <c r="AK47" s="12"/>
      <c r="AL47" s="12"/>
      <c r="AM47" s="12"/>
      <c r="AN47" s="12"/>
      <c r="AO47" s="12"/>
      <c r="AP47" s="12"/>
      <c r="AQ47" s="12"/>
      <c r="AR47" s="12"/>
      <c r="AS47" s="12"/>
      <c r="AT47" s="12"/>
      <c r="AU47" s="12"/>
      <c r="AV47" s="12"/>
      <c r="AW47" s="12"/>
      <c r="AX47" s="12"/>
      <c r="AY47" s="12"/>
      <c r="AZ47" s="12"/>
      <c r="BA47" s="12"/>
      <c r="BB47" s="12"/>
      <c r="BC47" s="12"/>
      <c r="BD47" s="12"/>
      <c r="BE47" s="12"/>
      <c r="BF47" s="12"/>
      <c r="BG47" s="12"/>
      <c r="BH47" s="12"/>
      <c r="BI47" s="12"/>
      <c r="BJ47" s="12"/>
      <c r="BK47" s="12"/>
      <c r="BL47" s="12"/>
      <c r="BM47" s="12"/>
      <c r="BN47" s="12"/>
      <c r="BO47" s="12"/>
      <c r="BP47" s="12"/>
      <c r="BQ47" s="12"/>
      <c r="BR47" s="12"/>
    </row>
    <row r="48" spans="1:70" ht="19" x14ac:dyDescent="0.25">
      <c r="A48" s="54"/>
      <c r="B48" s="54"/>
      <c r="C48" s="54"/>
      <c r="D48" s="54"/>
      <c r="E48" s="54"/>
      <c r="F48" s="12"/>
      <c r="G48" s="12"/>
      <c r="H48" s="12"/>
      <c r="I48" s="12"/>
      <c r="J48" s="12"/>
      <c r="K48" s="12"/>
      <c r="L48" s="12"/>
      <c r="M48" s="12"/>
      <c r="N48" s="12"/>
      <c r="O48" s="12"/>
      <c r="P48" s="12"/>
      <c r="Q48" s="12"/>
      <c r="R48" s="12"/>
      <c r="S48" s="12"/>
      <c r="T48" s="12"/>
      <c r="U48" s="12"/>
      <c r="V48" s="12"/>
      <c r="W48" s="12"/>
      <c r="X48" s="12"/>
      <c r="Y48" s="12"/>
      <c r="Z48" s="12"/>
      <c r="AA48" s="12"/>
      <c r="AB48" s="12"/>
      <c r="AC48" s="12"/>
      <c r="AD48" s="12"/>
      <c r="AE48" s="12"/>
      <c r="AF48" s="12"/>
      <c r="AG48" s="12"/>
      <c r="AH48" s="12"/>
      <c r="AI48" s="12"/>
      <c r="AJ48" s="12"/>
      <c r="AK48" s="12"/>
      <c r="AL48" s="12"/>
      <c r="AM48" s="12"/>
      <c r="AN48" s="12"/>
      <c r="AO48" s="12"/>
      <c r="AP48" s="12"/>
      <c r="AQ48" s="12"/>
      <c r="AR48" s="12"/>
      <c r="AS48" s="12"/>
      <c r="AT48" s="12"/>
      <c r="AU48" s="12"/>
      <c r="AV48" s="12"/>
      <c r="AW48" s="12"/>
      <c r="AX48" s="12"/>
      <c r="AY48" s="12"/>
      <c r="AZ48" s="12"/>
      <c r="BA48" s="12"/>
      <c r="BB48" s="12"/>
      <c r="BC48" s="12"/>
      <c r="BD48" s="12"/>
      <c r="BE48" s="12"/>
      <c r="BF48" s="12"/>
      <c r="BG48" s="12"/>
      <c r="BH48" s="12"/>
      <c r="BI48" s="12"/>
      <c r="BJ48" s="12"/>
      <c r="BK48" s="12"/>
      <c r="BL48" s="12"/>
      <c r="BM48" s="12"/>
      <c r="BN48" s="12"/>
      <c r="BO48" s="12"/>
      <c r="BP48" s="12"/>
      <c r="BQ48" s="12"/>
      <c r="BR48" s="12"/>
    </row>
    <row r="49" spans="1:70" ht="19" x14ac:dyDescent="0.25">
      <c r="A49" s="54"/>
      <c r="B49" s="54"/>
      <c r="C49" s="54"/>
      <c r="D49" s="54"/>
      <c r="E49" s="54"/>
      <c r="F49" s="12"/>
      <c r="G49" s="12"/>
      <c r="H49" s="12"/>
      <c r="I49" s="12"/>
      <c r="J49" s="12"/>
      <c r="K49" s="12"/>
      <c r="L49" s="12"/>
      <c r="M49" s="12"/>
      <c r="N49" s="12"/>
      <c r="O49" s="12"/>
      <c r="P49" s="12"/>
      <c r="Q49" s="12"/>
      <c r="R49" s="12"/>
      <c r="S49" s="12"/>
      <c r="T49" s="12"/>
      <c r="U49" s="12"/>
      <c r="V49" s="12"/>
      <c r="W49" s="12"/>
      <c r="X49" s="12"/>
      <c r="Y49" s="12"/>
      <c r="Z49" s="12"/>
      <c r="AA49" s="12"/>
      <c r="AB49" s="12"/>
      <c r="AC49" s="12"/>
      <c r="AD49" s="12"/>
      <c r="AE49" s="12"/>
      <c r="AF49" s="12"/>
      <c r="AG49" s="12"/>
      <c r="AH49" s="12"/>
      <c r="AI49" s="12"/>
      <c r="AJ49" s="12"/>
      <c r="AK49" s="12"/>
      <c r="AL49" s="12"/>
      <c r="AM49" s="12"/>
      <c r="AN49" s="12"/>
      <c r="AO49" s="12"/>
      <c r="AP49" s="12"/>
      <c r="AQ49" s="12"/>
      <c r="AR49" s="12"/>
      <c r="AS49" s="12"/>
      <c r="AT49" s="12"/>
      <c r="AU49" s="12"/>
      <c r="AV49" s="12"/>
      <c r="AW49" s="12"/>
      <c r="AX49" s="12"/>
      <c r="AY49" s="12"/>
      <c r="AZ49" s="12"/>
      <c r="BA49" s="12"/>
      <c r="BB49" s="12"/>
      <c r="BC49" s="12"/>
      <c r="BD49" s="12"/>
      <c r="BE49" s="12"/>
      <c r="BF49" s="12"/>
      <c r="BG49" s="12"/>
      <c r="BH49" s="12"/>
      <c r="BI49" s="12"/>
      <c r="BJ49" s="12"/>
      <c r="BK49" s="12"/>
      <c r="BL49" s="12"/>
      <c r="BM49" s="12"/>
      <c r="BN49" s="12"/>
      <c r="BO49" s="12"/>
      <c r="BP49" s="12"/>
      <c r="BQ49" s="12"/>
      <c r="BR49" s="12"/>
    </row>
    <row r="50" spans="1:70" ht="19" x14ac:dyDescent="0.25">
      <c r="A50" s="54"/>
      <c r="B50" s="54"/>
      <c r="C50" s="54"/>
      <c r="D50" s="54"/>
      <c r="E50" s="54"/>
      <c r="F50" s="12"/>
      <c r="G50" s="12"/>
      <c r="H50" s="12"/>
      <c r="I50" s="12"/>
      <c r="J50" s="12"/>
      <c r="K50" s="12"/>
      <c r="L50" s="12"/>
      <c r="M50" s="12"/>
      <c r="N50" s="12"/>
      <c r="O50" s="12"/>
      <c r="P50" s="12"/>
      <c r="Q50" s="12"/>
      <c r="R50" s="12"/>
      <c r="S50" s="12"/>
      <c r="T50" s="12"/>
      <c r="U50" s="12"/>
      <c r="V50" s="12"/>
      <c r="W50" s="12"/>
      <c r="X50" s="12"/>
      <c r="Y50" s="12"/>
      <c r="Z50" s="12"/>
      <c r="AA50" s="12"/>
      <c r="AB50" s="12"/>
      <c r="AC50" s="12"/>
      <c r="AD50" s="12"/>
      <c r="AE50" s="12"/>
      <c r="AF50" s="12"/>
      <c r="AG50" s="12"/>
      <c r="AH50" s="12"/>
      <c r="AI50" s="12"/>
      <c r="AJ50" s="12"/>
      <c r="AK50" s="12"/>
      <c r="AL50" s="12"/>
      <c r="AM50" s="12"/>
      <c r="AN50" s="12"/>
      <c r="AO50" s="12"/>
      <c r="AP50" s="12"/>
      <c r="AQ50" s="12"/>
      <c r="AR50" s="12"/>
      <c r="AS50" s="12"/>
      <c r="AT50" s="12"/>
      <c r="AU50" s="12"/>
      <c r="AV50" s="12"/>
      <c r="AW50" s="12"/>
      <c r="AX50" s="12"/>
      <c r="AY50" s="12"/>
      <c r="AZ50" s="12"/>
      <c r="BA50" s="12"/>
      <c r="BB50" s="12"/>
      <c r="BC50" s="12"/>
      <c r="BD50" s="12"/>
      <c r="BE50" s="12"/>
      <c r="BF50" s="12"/>
      <c r="BG50" s="12"/>
      <c r="BH50" s="12"/>
      <c r="BI50" s="12"/>
      <c r="BJ50" s="12"/>
      <c r="BK50" s="12"/>
      <c r="BL50" s="12"/>
      <c r="BM50" s="12"/>
      <c r="BN50" s="12"/>
      <c r="BO50" s="12"/>
      <c r="BP50" s="12"/>
      <c r="BQ50" s="12"/>
      <c r="BR50" s="12"/>
    </row>
    <row r="51" spans="1:70" ht="19" x14ac:dyDescent="0.25">
      <c r="A51" s="54"/>
      <c r="B51" s="54"/>
      <c r="C51" s="54"/>
      <c r="D51" s="54"/>
      <c r="E51" s="54"/>
      <c r="F51" s="12"/>
      <c r="G51" s="12"/>
      <c r="H51" s="12"/>
      <c r="I51" s="12"/>
      <c r="J51" s="12"/>
      <c r="K51" s="12"/>
      <c r="L51" s="12"/>
      <c r="M51" s="12"/>
      <c r="N51" s="12"/>
      <c r="O51" s="12"/>
      <c r="P51" s="12"/>
      <c r="Q51" s="12"/>
      <c r="R51" s="12"/>
      <c r="S51" s="12"/>
      <c r="T51" s="12"/>
      <c r="U51" s="12"/>
      <c r="V51" s="12"/>
      <c r="W51" s="12"/>
      <c r="X51" s="12"/>
      <c r="Y51" s="12"/>
      <c r="Z51" s="12"/>
      <c r="AA51" s="12"/>
      <c r="AB51" s="12"/>
      <c r="AC51" s="12"/>
      <c r="AD51" s="12"/>
      <c r="AE51" s="12"/>
      <c r="AF51" s="12"/>
      <c r="AG51" s="12"/>
      <c r="AH51" s="12"/>
      <c r="AI51" s="12"/>
      <c r="AJ51" s="12"/>
      <c r="AK51" s="12"/>
      <c r="AL51" s="12"/>
      <c r="AM51" s="12"/>
      <c r="AN51" s="12"/>
      <c r="AO51" s="12"/>
      <c r="AP51" s="12"/>
      <c r="AQ51" s="12"/>
      <c r="AR51" s="12"/>
      <c r="AS51" s="12"/>
      <c r="AT51" s="12"/>
      <c r="AU51" s="12"/>
      <c r="AV51" s="12"/>
      <c r="AW51" s="12"/>
      <c r="AX51" s="12"/>
      <c r="AY51" s="12"/>
      <c r="AZ51" s="12"/>
      <c r="BA51" s="12"/>
      <c r="BB51" s="12"/>
      <c r="BC51" s="12"/>
      <c r="BD51" s="12"/>
      <c r="BE51" s="12"/>
      <c r="BF51" s="12"/>
      <c r="BG51" s="12"/>
      <c r="BH51" s="12"/>
      <c r="BI51" s="12"/>
      <c r="BJ51" s="12"/>
      <c r="BK51" s="12"/>
      <c r="BL51" s="12"/>
      <c r="BM51" s="12"/>
      <c r="BN51" s="12"/>
      <c r="BO51" s="12"/>
      <c r="BP51" s="12"/>
      <c r="BQ51" s="12"/>
      <c r="BR51" s="12"/>
    </row>
    <row r="52" spans="1:70" ht="19" x14ac:dyDescent="0.25">
      <c r="A52" s="54"/>
      <c r="B52" s="54"/>
      <c r="C52" s="54"/>
      <c r="D52" s="54"/>
      <c r="E52" s="54"/>
      <c r="F52" s="12"/>
      <c r="G52" s="12"/>
      <c r="H52" s="12"/>
      <c r="I52" s="12"/>
      <c r="J52" s="12"/>
      <c r="K52" s="12"/>
      <c r="L52" s="12"/>
      <c r="M52" s="12"/>
      <c r="N52" s="12"/>
      <c r="O52" s="12"/>
      <c r="P52" s="12"/>
      <c r="Q52" s="12"/>
      <c r="R52" s="12"/>
      <c r="S52" s="12"/>
      <c r="T52" s="12"/>
      <c r="U52" s="12"/>
      <c r="V52" s="12"/>
      <c r="W52" s="12"/>
      <c r="X52" s="12"/>
      <c r="Y52" s="12"/>
      <c r="Z52" s="12"/>
      <c r="AA52" s="12"/>
      <c r="AB52" s="12"/>
      <c r="AC52" s="12"/>
      <c r="AD52" s="12"/>
      <c r="AE52" s="12"/>
      <c r="AF52" s="12"/>
      <c r="AG52" s="12"/>
      <c r="AH52" s="12"/>
      <c r="AI52" s="12"/>
      <c r="AJ52" s="12"/>
      <c r="AK52" s="12"/>
      <c r="AL52" s="12"/>
      <c r="AM52" s="12"/>
      <c r="AN52" s="12"/>
      <c r="AO52" s="12"/>
      <c r="AP52" s="12"/>
      <c r="AQ52" s="12"/>
      <c r="AR52" s="12"/>
      <c r="AS52" s="12"/>
      <c r="AT52" s="12"/>
      <c r="AU52" s="12"/>
      <c r="AV52" s="12"/>
      <c r="AW52" s="12"/>
      <c r="AX52" s="12"/>
      <c r="AY52" s="12"/>
      <c r="AZ52" s="12"/>
      <c r="BA52" s="12"/>
      <c r="BB52" s="12"/>
      <c r="BC52" s="12"/>
      <c r="BD52" s="12"/>
      <c r="BE52" s="12"/>
      <c r="BF52" s="12"/>
      <c r="BG52" s="12"/>
      <c r="BH52" s="12"/>
      <c r="BI52" s="12"/>
      <c r="BJ52" s="12"/>
      <c r="BK52" s="12"/>
      <c r="BL52" s="12"/>
      <c r="BM52" s="12"/>
      <c r="BN52" s="12"/>
      <c r="BO52" s="12"/>
      <c r="BP52" s="12"/>
      <c r="BQ52" s="12"/>
      <c r="BR52" s="12"/>
    </row>
    <row r="53" spans="1:70" ht="19" x14ac:dyDescent="0.25">
      <c r="A53" s="54"/>
      <c r="B53" s="54"/>
      <c r="C53" s="54"/>
      <c r="D53" s="54"/>
      <c r="E53" s="54"/>
      <c r="F53" s="12"/>
      <c r="G53" s="12"/>
      <c r="H53" s="12"/>
      <c r="I53" s="12"/>
      <c r="J53" s="12"/>
      <c r="K53" s="12"/>
      <c r="L53" s="12"/>
      <c r="M53" s="12"/>
      <c r="N53" s="12"/>
      <c r="O53" s="12"/>
      <c r="P53" s="12"/>
      <c r="Q53" s="12"/>
      <c r="R53" s="12"/>
      <c r="S53" s="12"/>
      <c r="T53" s="12"/>
      <c r="U53" s="12"/>
      <c r="V53" s="12"/>
      <c r="W53" s="12"/>
      <c r="X53" s="12"/>
      <c r="Y53" s="12"/>
      <c r="Z53" s="12"/>
      <c r="AA53" s="12"/>
      <c r="AB53" s="12"/>
      <c r="AC53" s="12"/>
      <c r="AD53" s="12"/>
      <c r="AE53" s="12"/>
      <c r="AF53" s="12"/>
      <c r="AG53" s="12"/>
      <c r="AH53" s="12"/>
      <c r="AI53" s="12"/>
      <c r="AJ53" s="12"/>
      <c r="AK53" s="12"/>
      <c r="AL53" s="12"/>
      <c r="AM53" s="12"/>
      <c r="AN53" s="12"/>
      <c r="AO53" s="12"/>
      <c r="AP53" s="12"/>
      <c r="AQ53" s="12"/>
      <c r="AR53" s="12"/>
      <c r="AS53" s="12"/>
      <c r="AT53" s="12"/>
      <c r="AU53" s="12"/>
      <c r="AV53" s="12"/>
      <c r="AW53" s="12"/>
      <c r="AX53" s="12"/>
      <c r="AY53" s="12"/>
      <c r="AZ53" s="12"/>
      <c r="BA53" s="12"/>
      <c r="BB53" s="12"/>
      <c r="BC53" s="12"/>
      <c r="BD53" s="12"/>
      <c r="BE53" s="12"/>
      <c r="BF53" s="12"/>
      <c r="BG53" s="12"/>
      <c r="BH53" s="12"/>
      <c r="BI53" s="12"/>
      <c r="BJ53" s="12"/>
      <c r="BK53" s="12"/>
      <c r="BL53" s="12"/>
      <c r="BM53" s="12"/>
      <c r="BN53" s="12"/>
      <c r="BO53" s="12"/>
      <c r="BP53" s="12"/>
      <c r="BQ53" s="12"/>
      <c r="BR53" s="12"/>
    </row>
    <row r="54" spans="1:70" ht="19" x14ac:dyDescent="0.25">
      <c r="A54" s="54"/>
      <c r="B54" s="54"/>
      <c r="C54" s="54"/>
      <c r="D54" s="54"/>
      <c r="E54" s="54"/>
      <c r="F54" s="12"/>
      <c r="G54" s="12"/>
      <c r="H54" s="12"/>
      <c r="I54" s="12"/>
      <c r="J54" s="12"/>
      <c r="K54" s="12"/>
      <c r="L54" s="12"/>
      <c r="M54" s="12"/>
      <c r="N54" s="12"/>
      <c r="O54" s="12"/>
      <c r="P54" s="12"/>
      <c r="Q54" s="12"/>
      <c r="R54" s="12"/>
      <c r="S54" s="12"/>
      <c r="T54" s="12"/>
      <c r="U54" s="12"/>
      <c r="V54" s="12"/>
      <c r="W54" s="12"/>
      <c r="X54" s="12"/>
      <c r="Y54" s="12"/>
      <c r="Z54" s="12"/>
      <c r="AA54" s="12"/>
      <c r="AB54" s="12"/>
      <c r="AC54" s="12"/>
      <c r="AD54" s="12"/>
      <c r="AE54" s="12"/>
      <c r="AF54" s="12"/>
      <c r="AG54" s="12"/>
      <c r="AH54" s="12"/>
      <c r="AI54" s="12"/>
      <c r="AJ54" s="12"/>
      <c r="AK54" s="12"/>
      <c r="AL54" s="12"/>
      <c r="AM54" s="12"/>
      <c r="AN54" s="12"/>
      <c r="AO54" s="12"/>
      <c r="AP54" s="12"/>
      <c r="AQ54" s="12"/>
      <c r="AR54" s="12"/>
      <c r="AS54" s="12"/>
      <c r="AT54" s="12"/>
      <c r="AU54" s="12"/>
      <c r="AV54" s="12"/>
      <c r="AW54" s="12"/>
      <c r="AX54" s="12"/>
      <c r="AY54" s="12"/>
      <c r="AZ54" s="12"/>
      <c r="BA54" s="12"/>
      <c r="BB54" s="12"/>
      <c r="BC54" s="12"/>
      <c r="BD54" s="12"/>
      <c r="BE54" s="12"/>
      <c r="BF54" s="12"/>
      <c r="BG54" s="12"/>
      <c r="BH54" s="12"/>
      <c r="BI54" s="12"/>
      <c r="BJ54" s="12"/>
      <c r="BK54" s="12"/>
      <c r="BL54" s="12"/>
      <c r="BM54" s="12"/>
      <c r="BN54" s="12"/>
      <c r="BO54" s="12"/>
      <c r="BP54" s="12"/>
      <c r="BQ54" s="12"/>
      <c r="BR54" s="12"/>
    </row>
    <row r="55" spans="1:70" ht="19" x14ac:dyDescent="0.25">
      <c r="A55" s="54"/>
      <c r="B55" s="54"/>
      <c r="C55" s="54"/>
      <c r="D55" s="54"/>
      <c r="E55" s="54"/>
      <c r="F55" s="12"/>
      <c r="G55" s="12"/>
      <c r="H55" s="12"/>
      <c r="I55" s="12"/>
      <c r="J55" s="12"/>
      <c r="K55" s="12"/>
      <c r="L55" s="12"/>
      <c r="M55" s="12"/>
      <c r="N55" s="12"/>
      <c r="O55" s="12"/>
      <c r="P55" s="12"/>
      <c r="Q55" s="12"/>
      <c r="R55" s="12"/>
      <c r="S55" s="12"/>
      <c r="T55" s="12"/>
      <c r="U55" s="12"/>
      <c r="V55" s="12"/>
      <c r="W55" s="12"/>
      <c r="X55" s="12"/>
      <c r="Y55" s="12"/>
      <c r="Z55" s="12"/>
      <c r="AA55" s="12"/>
      <c r="AB55" s="12"/>
      <c r="AC55" s="12"/>
      <c r="AD55" s="12"/>
      <c r="AE55" s="12"/>
      <c r="AF55" s="12"/>
      <c r="AG55" s="12"/>
      <c r="AH55" s="12"/>
      <c r="AI55" s="12"/>
      <c r="AJ55" s="12"/>
      <c r="AK55" s="12"/>
      <c r="AL55" s="12"/>
      <c r="AM55" s="12"/>
      <c r="AN55" s="12"/>
      <c r="AO55" s="12"/>
      <c r="AP55" s="12"/>
      <c r="AQ55" s="12"/>
      <c r="AR55" s="12"/>
      <c r="AS55" s="12"/>
      <c r="AT55" s="12"/>
      <c r="AU55" s="12"/>
      <c r="AV55" s="12"/>
      <c r="AW55" s="12"/>
      <c r="AX55" s="12"/>
      <c r="AY55" s="12"/>
      <c r="AZ55" s="12"/>
      <c r="BA55" s="12"/>
      <c r="BB55" s="12"/>
      <c r="BC55" s="12"/>
      <c r="BD55" s="12"/>
      <c r="BE55" s="12"/>
      <c r="BF55" s="12"/>
      <c r="BG55" s="12"/>
      <c r="BH55" s="12"/>
      <c r="BI55" s="12"/>
      <c r="BJ55" s="12"/>
      <c r="BK55" s="12"/>
      <c r="BL55" s="12"/>
      <c r="BM55" s="12"/>
      <c r="BN55" s="12"/>
      <c r="BO55" s="12"/>
      <c r="BP55" s="12"/>
      <c r="BQ55" s="12"/>
      <c r="BR55" s="12"/>
    </row>
    <row r="56" spans="1:70" ht="19" x14ac:dyDescent="0.25">
      <c r="A56" s="54"/>
      <c r="B56" s="54"/>
      <c r="C56" s="54"/>
      <c r="D56" s="54"/>
      <c r="E56" s="54"/>
      <c r="F56" s="12"/>
      <c r="G56" s="12"/>
      <c r="H56" s="12"/>
      <c r="I56" s="12"/>
      <c r="J56" s="12"/>
      <c r="K56" s="12"/>
      <c r="L56" s="12"/>
      <c r="M56" s="12"/>
      <c r="N56" s="12"/>
      <c r="O56" s="12"/>
      <c r="P56" s="12"/>
      <c r="Q56" s="12"/>
      <c r="R56" s="12"/>
      <c r="S56" s="12"/>
      <c r="T56" s="12"/>
      <c r="U56" s="12"/>
      <c r="V56" s="12"/>
      <c r="W56" s="12"/>
      <c r="X56" s="12"/>
      <c r="Y56" s="12"/>
      <c r="Z56" s="12"/>
      <c r="AA56" s="12"/>
      <c r="AB56" s="12"/>
      <c r="AC56" s="12"/>
      <c r="AD56" s="12"/>
      <c r="AE56" s="12"/>
      <c r="AF56" s="12"/>
      <c r="AG56" s="12"/>
      <c r="AH56" s="12"/>
      <c r="AI56" s="12"/>
      <c r="AJ56" s="12"/>
      <c r="AK56" s="12"/>
      <c r="AL56" s="12"/>
      <c r="AM56" s="12"/>
      <c r="AN56" s="12"/>
      <c r="AO56" s="12"/>
      <c r="AP56" s="12"/>
      <c r="AQ56" s="12"/>
      <c r="AR56" s="12"/>
      <c r="AS56" s="12"/>
      <c r="AT56" s="12"/>
      <c r="AU56" s="12"/>
      <c r="AV56" s="12"/>
      <c r="AW56" s="12"/>
      <c r="AX56" s="12"/>
      <c r="AY56" s="12"/>
      <c r="AZ56" s="12"/>
      <c r="BA56" s="12"/>
      <c r="BB56" s="12"/>
      <c r="BC56" s="12"/>
      <c r="BD56" s="12"/>
      <c r="BE56" s="12"/>
      <c r="BF56" s="12"/>
      <c r="BG56" s="12"/>
      <c r="BH56" s="12"/>
      <c r="BI56" s="12"/>
      <c r="BJ56" s="12"/>
      <c r="BK56" s="12"/>
      <c r="BL56" s="12"/>
      <c r="BM56" s="12"/>
      <c r="BN56" s="12"/>
      <c r="BO56" s="12"/>
      <c r="BP56" s="12"/>
      <c r="BQ56" s="12"/>
      <c r="BR56" s="12"/>
    </row>
    <row r="57" spans="1:70" ht="19" x14ac:dyDescent="0.25">
      <c r="A57" s="54"/>
      <c r="B57" s="54"/>
      <c r="C57" s="54"/>
      <c r="D57" s="54"/>
      <c r="E57" s="54"/>
      <c r="F57" s="12"/>
      <c r="G57" s="12"/>
      <c r="H57" s="12"/>
      <c r="I57" s="12"/>
      <c r="J57" s="12"/>
      <c r="K57" s="12"/>
      <c r="L57" s="12"/>
      <c r="M57" s="12"/>
      <c r="N57" s="12"/>
      <c r="O57" s="12"/>
      <c r="P57" s="12"/>
      <c r="Q57" s="12"/>
      <c r="R57" s="12"/>
      <c r="S57" s="12"/>
      <c r="T57" s="12"/>
      <c r="U57" s="12"/>
      <c r="V57" s="12"/>
      <c r="W57" s="12"/>
      <c r="X57" s="12"/>
      <c r="Y57" s="12"/>
      <c r="Z57" s="12"/>
      <c r="AA57" s="12"/>
      <c r="AB57" s="12"/>
      <c r="AC57" s="12"/>
      <c r="AD57" s="12"/>
      <c r="AE57" s="12"/>
      <c r="AF57" s="12"/>
      <c r="AG57" s="12"/>
      <c r="AH57" s="12"/>
      <c r="AI57" s="12"/>
      <c r="AJ57" s="12"/>
      <c r="AK57" s="12"/>
      <c r="AL57" s="12"/>
      <c r="AM57" s="12"/>
      <c r="AN57" s="12"/>
      <c r="AO57" s="12"/>
      <c r="AP57" s="12"/>
      <c r="AQ57" s="12"/>
      <c r="AR57" s="12"/>
      <c r="AS57" s="12"/>
      <c r="AT57" s="12"/>
      <c r="AU57" s="12"/>
      <c r="AV57" s="12"/>
      <c r="AW57" s="12"/>
      <c r="AX57" s="12"/>
      <c r="AY57" s="12"/>
      <c r="AZ57" s="12"/>
      <c r="BA57" s="12"/>
      <c r="BB57" s="12"/>
      <c r="BC57" s="12"/>
      <c r="BD57" s="12"/>
      <c r="BE57" s="12"/>
      <c r="BF57" s="12"/>
      <c r="BG57" s="12"/>
      <c r="BH57" s="12"/>
      <c r="BI57" s="12"/>
      <c r="BJ57" s="12"/>
      <c r="BK57" s="12"/>
      <c r="BL57" s="12"/>
      <c r="BM57" s="12"/>
      <c r="BN57" s="12"/>
      <c r="BO57" s="12"/>
      <c r="BP57" s="12"/>
      <c r="BQ57" s="12"/>
      <c r="BR57" s="12"/>
    </row>
    <row r="58" spans="1:70" ht="19" x14ac:dyDescent="0.25">
      <c r="A58" s="54"/>
      <c r="B58" s="54"/>
      <c r="C58" s="54"/>
      <c r="D58" s="54"/>
      <c r="E58" s="54"/>
      <c r="F58" s="12"/>
      <c r="G58" s="12"/>
      <c r="H58" s="12"/>
      <c r="I58" s="12"/>
      <c r="J58" s="12"/>
      <c r="K58" s="12"/>
      <c r="L58" s="12"/>
      <c r="M58" s="12"/>
      <c r="N58" s="12"/>
      <c r="O58" s="12"/>
      <c r="P58" s="12"/>
      <c r="Q58" s="12"/>
      <c r="R58" s="12"/>
      <c r="S58" s="12"/>
      <c r="T58" s="12"/>
      <c r="U58" s="12"/>
      <c r="V58" s="12"/>
      <c r="W58" s="12"/>
      <c r="X58" s="12"/>
      <c r="Y58" s="12"/>
      <c r="Z58" s="12"/>
      <c r="AA58" s="12"/>
      <c r="AB58" s="12"/>
      <c r="AC58" s="12"/>
      <c r="AD58" s="12"/>
      <c r="AE58" s="12"/>
      <c r="AF58" s="12"/>
      <c r="AG58" s="12"/>
      <c r="AH58" s="12"/>
      <c r="AI58" s="12"/>
      <c r="AJ58" s="12"/>
      <c r="AK58" s="12"/>
      <c r="AL58" s="12"/>
      <c r="AM58" s="12"/>
      <c r="AN58" s="12"/>
      <c r="AO58" s="12"/>
      <c r="AP58" s="12"/>
      <c r="AQ58" s="12"/>
      <c r="AR58" s="12"/>
      <c r="AS58" s="12"/>
      <c r="AT58" s="12"/>
      <c r="AU58" s="12"/>
      <c r="AV58" s="12"/>
      <c r="AW58" s="12"/>
      <c r="AX58" s="12"/>
      <c r="AY58" s="12"/>
      <c r="AZ58" s="12"/>
      <c r="BA58" s="12"/>
      <c r="BB58" s="12"/>
      <c r="BC58" s="12"/>
      <c r="BD58" s="12"/>
      <c r="BE58" s="12"/>
      <c r="BF58" s="12"/>
      <c r="BG58" s="12"/>
      <c r="BH58" s="12"/>
      <c r="BI58" s="12"/>
      <c r="BJ58" s="12"/>
      <c r="BK58" s="12"/>
      <c r="BL58" s="12"/>
      <c r="BM58" s="12"/>
      <c r="BN58" s="12"/>
      <c r="BO58" s="12"/>
      <c r="BP58" s="12"/>
      <c r="BQ58" s="12"/>
      <c r="BR58" s="12"/>
    </row>
    <row r="59" spans="1:70" ht="19" x14ac:dyDescent="0.25">
      <c r="A59" s="54"/>
      <c r="B59" s="54"/>
      <c r="C59" s="54"/>
      <c r="D59" s="54"/>
      <c r="E59" s="54"/>
      <c r="F59" s="12"/>
      <c r="G59" s="12"/>
      <c r="H59" s="12"/>
      <c r="I59" s="12"/>
      <c r="J59" s="12"/>
      <c r="K59" s="12"/>
      <c r="L59" s="12"/>
      <c r="M59" s="12"/>
      <c r="N59" s="12"/>
      <c r="O59" s="12"/>
      <c r="P59" s="12"/>
      <c r="Q59" s="12"/>
      <c r="R59" s="12"/>
      <c r="S59" s="12"/>
      <c r="T59" s="12"/>
      <c r="U59" s="12"/>
      <c r="V59" s="12"/>
      <c r="W59" s="12"/>
      <c r="X59" s="12"/>
      <c r="Y59" s="12"/>
      <c r="Z59" s="12"/>
      <c r="AA59" s="12"/>
      <c r="AB59" s="12"/>
      <c r="AC59" s="12"/>
      <c r="AD59" s="12"/>
      <c r="AE59" s="12"/>
      <c r="AF59" s="12"/>
      <c r="AG59" s="12"/>
      <c r="AH59" s="12"/>
      <c r="AI59" s="12"/>
      <c r="AJ59" s="12"/>
      <c r="AK59" s="12"/>
      <c r="AL59" s="12"/>
      <c r="AM59" s="12"/>
      <c r="AN59" s="12"/>
      <c r="AO59" s="12"/>
      <c r="AP59" s="12"/>
      <c r="AQ59" s="12"/>
      <c r="AR59" s="12"/>
      <c r="AS59" s="12"/>
      <c r="AT59" s="12"/>
      <c r="AU59" s="12"/>
      <c r="AV59" s="12"/>
      <c r="AW59" s="12"/>
      <c r="AX59" s="12"/>
      <c r="AY59" s="12"/>
      <c r="AZ59" s="12"/>
      <c r="BA59" s="12"/>
      <c r="BB59" s="12"/>
      <c r="BC59" s="12"/>
      <c r="BD59" s="12"/>
      <c r="BE59" s="12"/>
      <c r="BF59" s="12"/>
      <c r="BG59" s="12"/>
      <c r="BH59" s="12"/>
      <c r="BI59" s="12"/>
      <c r="BJ59" s="12"/>
      <c r="BK59" s="12"/>
      <c r="BL59" s="12"/>
      <c r="BM59" s="12"/>
      <c r="BN59" s="12"/>
      <c r="BO59" s="12"/>
      <c r="BP59" s="12"/>
      <c r="BQ59" s="12"/>
      <c r="BR59" s="12"/>
    </row>
    <row r="60" spans="1:70" ht="19" x14ac:dyDescent="0.25">
      <c r="A60" s="54"/>
      <c r="B60" s="54"/>
      <c r="C60" s="54"/>
      <c r="D60" s="54"/>
      <c r="E60" s="54"/>
      <c r="F60" s="12"/>
      <c r="G60" s="12"/>
      <c r="H60" s="12"/>
      <c r="I60" s="12"/>
      <c r="J60" s="12"/>
      <c r="K60" s="12"/>
      <c r="L60" s="12"/>
      <c r="M60" s="12"/>
      <c r="N60" s="12"/>
      <c r="O60" s="12"/>
      <c r="P60" s="12"/>
      <c r="Q60" s="12"/>
      <c r="R60" s="12"/>
      <c r="S60" s="12"/>
      <c r="T60" s="12"/>
      <c r="U60" s="12"/>
      <c r="V60" s="12"/>
      <c r="W60" s="12"/>
      <c r="X60" s="12"/>
      <c r="Y60" s="12"/>
      <c r="Z60" s="12"/>
      <c r="AA60" s="12"/>
      <c r="AB60" s="12"/>
      <c r="AC60" s="12"/>
      <c r="AD60" s="12"/>
      <c r="AE60" s="12"/>
      <c r="AF60" s="12"/>
      <c r="AG60" s="12"/>
      <c r="AH60" s="12"/>
      <c r="AI60" s="12"/>
      <c r="AJ60" s="12"/>
      <c r="AK60" s="12"/>
      <c r="AL60" s="12"/>
      <c r="AM60" s="12"/>
      <c r="AN60" s="12"/>
      <c r="AO60" s="12"/>
      <c r="AP60" s="12"/>
      <c r="AQ60" s="12"/>
      <c r="AR60" s="12"/>
      <c r="AS60" s="12"/>
      <c r="AT60" s="12"/>
      <c r="AU60" s="12"/>
      <c r="AV60" s="12"/>
      <c r="AW60" s="12"/>
      <c r="AX60" s="12"/>
      <c r="AY60" s="12"/>
      <c r="AZ60" s="12"/>
      <c r="BA60" s="12"/>
      <c r="BB60" s="12"/>
      <c r="BC60" s="12"/>
      <c r="BD60" s="12"/>
      <c r="BE60" s="12"/>
      <c r="BF60" s="12"/>
      <c r="BG60" s="12"/>
      <c r="BH60" s="12"/>
      <c r="BI60" s="12"/>
      <c r="BJ60" s="12"/>
      <c r="BK60" s="12"/>
      <c r="BL60" s="12"/>
      <c r="BM60" s="12"/>
      <c r="BN60" s="12"/>
      <c r="BO60" s="12"/>
      <c r="BP60" s="12"/>
      <c r="BQ60" s="12"/>
      <c r="BR60" s="12"/>
    </row>
    <row r="61" spans="1:70" ht="19" x14ac:dyDescent="0.25">
      <c r="A61" s="54"/>
      <c r="B61" s="54"/>
      <c r="C61" s="54"/>
      <c r="D61" s="54"/>
      <c r="E61" s="54"/>
      <c r="F61" s="12"/>
      <c r="G61" s="12"/>
      <c r="H61" s="12"/>
      <c r="I61" s="12"/>
      <c r="J61" s="12"/>
      <c r="K61" s="12"/>
      <c r="L61" s="12"/>
      <c r="M61" s="12"/>
      <c r="N61" s="12"/>
      <c r="O61" s="12"/>
      <c r="P61" s="12"/>
      <c r="Q61" s="12"/>
      <c r="R61" s="12"/>
      <c r="S61" s="12"/>
      <c r="T61" s="12"/>
      <c r="U61" s="12"/>
      <c r="V61" s="12"/>
      <c r="W61" s="12"/>
      <c r="X61" s="12"/>
      <c r="Y61" s="12"/>
      <c r="Z61" s="12"/>
      <c r="AA61" s="12"/>
      <c r="AB61" s="12"/>
      <c r="AC61" s="12"/>
      <c r="AD61" s="12"/>
      <c r="AE61" s="12"/>
      <c r="AF61" s="12"/>
      <c r="AG61" s="12"/>
      <c r="AH61" s="12"/>
      <c r="AI61" s="12"/>
      <c r="AJ61" s="12"/>
      <c r="AK61" s="12"/>
      <c r="AL61" s="12"/>
      <c r="AM61" s="12"/>
      <c r="AN61" s="12"/>
      <c r="AO61" s="12"/>
      <c r="AP61" s="12"/>
      <c r="AQ61" s="12"/>
      <c r="AR61" s="12"/>
      <c r="AS61" s="12"/>
      <c r="AT61" s="12"/>
      <c r="AU61" s="12"/>
      <c r="AV61" s="12"/>
      <c r="AW61" s="12"/>
      <c r="AX61" s="12"/>
      <c r="AY61" s="12"/>
      <c r="AZ61" s="12"/>
      <c r="BA61" s="12"/>
      <c r="BB61" s="12"/>
      <c r="BC61" s="12"/>
      <c r="BD61" s="12"/>
      <c r="BE61" s="12"/>
      <c r="BF61" s="12"/>
      <c r="BG61" s="12"/>
      <c r="BH61" s="12"/>
      <c r="BI61" s="12"/>
      <c r="BJ61" s="12"/>
      <c r="BK61" s="12"/>
      <c r="BL61" s="12"/>
      <c r="BM61" s="12"/>
      <c r="BN61" s="12"/>
      <c r="BO61" s="12"/>
      <c r="BP61" s="12"/>
      <c r="BQ61" s="12"/>
      <c r="BR61" s="12"/>
    </row>
    <row r="62" spans="1:70" ht="19" x14ac:dyDescent="0.25">
      <c r="A62" s="54"/>
      <c r="B62" s="54"/>
      <c r="C62" s="54"/>
      <c r="D62" s="54"/>
      <c r="E62" s="54"/>
      <c r="F62" s="12"/>
      <c r="G62" s="12"/>
      <c r="H62" s="12"/>
      <c r="I62" s="12"/>
      <c r="J62" s="12"/>
      <c r="K62" s="12"/>
      <c r="L62" s="12"/>
      <c r="M62" s="12"/>
      <c r="N62" s="12"/>
      <c r="O62" s="12"/>
      <c r="P62" s="12"/>
      <c r="Q62" s="12"/>
      <c r="R62" s="12"/>
      <c r="S62" s="12"/>
      <c r="T62" s="12"/>
      <c r="U62" s="12"/>
      <c r="V62" s="12"/>
      <c r="W62" s="12"/>
      <c r="X62" s="12"/>
      <c r="Y62" s="12"/>
      <c r="Z62" s="12"/>
      <c r="AA62" s="12"/>
      <c r="AB62" s="12"/>
      <c r="AC62" s="12"/>
      <c r="AD62" s="12"/>
      <c r="AE62" s="12"/>
      <c r="AF62" s="12"/>
      <c r="AG62" s="12"/>
      <c r="AH62" s="12"/>
      <c r="AI62" s="12"/>
      <c r="AJ62" s="12"/>
      <c r="AK62" s="12"/>
      <c r="AL62" s="12"/>
      <c r="AM62" s="12"/>
      <c r="AN62" s="12"/>
      <c r="AO62" s="12"/>
      <c r="AP62" s="12"/>
      <c r="AQ62" s="12"/>
      <c r="AR62" s="12"/>
      <c r="AS62" s="12"/>
      <c r="AT62" s="12"/>
      <c r="AU62" s="12"/>
      <c r="AV62" s="12"/>
      <c r="AW62" s="12"/>
      <c r="AX62" s="12"/>
      <c r="AY62" s="12"/>
      <c r="AZ62" s="12"/>
      <c r="BA62" s="12"/>
      <c r="BB62" s="12"/>
      <c r="BC62" s="12"/>
      <c r="BD62" s="12"/>
      <c r="BE62" s="12"/>
      <c r="BF62" s="12"/>
      <c r="BG62" s="12"/>
      <c r="BH62" s="12"/>
      <c r="BI62" s="12"/>
      <c r="BJ62" s="12"/>
      <c r="BK62" s="12"/>
      <c r="BL62" s="12"/>
      <c r="BM62" s="12"/>
      <c r="BN62" s="12"/>
      <c r="BO62" s="12"/>
      <c r="BP62" s="12"/>
      <c r="BQ62" s="12"/>
      <c r="BR62" s="12"/>
    </row>
    <row r="63" spans="1:70" ht="19" x14ac:dyDescent="0.25">
      <c r="A63" s="54"/>
      <c r="B63" s="54"/>
      <c r="C63" s="54"/>
      <c r="D63" s="54"/>
      <c r="E63" s="54"/>
      <c r="F63" s="12"/>
      <c r="G63" s="12"/>
      <c r="H63" s="12"/>
      <c r="I63" s="12"/>
      <c r="J63" s="12"/>
      <c r="K63" s="12"/>
      <c r="L63" s="12"/>
      <c r="M63" s="12"/>
      <c r="N63" s="12"/>
      <c r="O63" s="12"/>
      <c r="P63" s="12"/>
      <c r="Q63" s="12"/>
      <c r="R63" s="12"/>
      <c r="S63" s="12"/>
      <c r="T63" s="12"/>
      <c r="U63" s="12"/>
      <c r="V63" s="12"/>
      <c r="W63" s="12"/>
      <c r="X63" s="12"/>
      <c r="Y63" s="12"/>
      <c r="Z63" s="12"/>
      <c r="AA63" s="12"/>
      <c r="AB63" s="12"/>
      <c r="AC63" s="12"/>
      <c r="AD63" s="12"/>
      <c r="AE63" s="12"/>
      <c r="AF63" s="12"/>
      <c r="AG63" s="12"/>
      <c r="AH63" s="12"/>
      <c r="AI63" s="12"/>
      <c r="AJ63" s="12"/>
      <c r="AK63" s="12"/>
      <c r="AL63" s="12"/>
      <c r="AM63" s="12"/>
      <c r="AN63" s="12"/>
      <c r="AO63" s="12"/>
      <c r="AP63" s="12"/>
      <c r="AQ63" s="12"/>
      <c r="AR63" s="12"/>
      <c r="AS63" s="12"/>
      <c r="AT63" s="12"/>
      <c r="AU63" s="12"/>
      <c r="AV63" s="12"/>
      <c r="AW63" s="12"/>
      <c r="AX63" s="12"/>
      <c r="AY63" s="12"/>
      <c r="AZ63" s="12"/>
      <c r="BA63" s="12"/>
      <c r="BB63" s="12"/>
      <c r="BC63" s="12"/>
      <c r="BD63" s="12"/>
      <c r="BE63" s="12"/>
      <c r="BF63" s="12"/>
      <c r="BG63" s="12"/>
      <c r="BH63" s="12"/>
      <c r="BI63" s="12"/>
      <c r="BJ63" s="12"/>
      <c r="BK63" s="12"/>
      <c r="BL63" s="12"/>
      <c r="BM63" s="12"/>
      <c r="BN63" s="12"/>
      <c r="BO63" s="12"/>
      <c r="BP63" s="12"/>
      <c r="BQ63" s="12"/>
      <c r="BR63" s="12"/>
    </row>
    <row r="64" spans="1:70" ht="19" x14ac:dyDescent="0.25">
      <c r="A64" s="54"/>
      <c r="B64" s="54"/>
      <c r="C64" s="54"/>
      <c r="D64" s="54"/>
      <c r="E64" s="54"/>
      <c r="F64" s="12"/>
      <c r="G64" s="12"/>
      <c r="H64" s="12"/>
      <c r="I64" s="12"/>
      <c r="J64" s="12"/>
      <c r="K64" s="12"/>
      <c r="L64" s="12"/>
      <c r="M64" s="12"/>
      <c r="N64" s="12"/>
      <c r="O64" s="12"/>
      <c r="P64" s="12"/>
      <c r="Q64" s="12"/>
      <c r="R64" s="12"/>
      <c r="S64" s="12"/>
      <c r="T64" s="12"/>
      <c r="U64" s="12"/>
      <c r="V64" s="12"/>
      <c r="W64" s="12"/>
      <c r="X64" s="12"/>
      <c r="Y64" s="12"/>
      <c r="Z64" s="12"/>
      <c r="AA64" s="12"/>
      <c r="AB64" s="12"/>
      <c r="AC64" s="12"/>
      <c r="AD64" s="12"/>
      <c r="AE64" s="12"/>
      <c r="AF64" s="12"/>
      <c r="AG64" s="12"/>
      <c r="AH64" s="12"/>
      <c r="AI64" s="12"/>
      <c r="AJ64" s="12"/>
      <c r="AK64" s="12"/>
      <c r="AL64" s="12"/>
      <c r="AM64" s="12"/>
      <c r="AN64" s="12"/>
      <c r="AO64" s="12"/>
      <c r="AP64" s="12"/>
      <c r="AQ64" s="12"/>
      <c r="AR64" s="12"/>
      <c r="AS64" s="12"/>
      <c r="AT64" s="12"/>
      <c r="AU64" s="12"/>
      <c r="AV64" s="12"/>
      <c r="AW64" s="12"/>
      <c r="AX64" s="12"/>
      <c r="AY64" s="12"/>
      <c r="AZ64" s="12"/>
      <c r="BA64" s="12"/>
      <c r="BB64" s="12"/>
      <c r="BC64" s="12"/>
      <c r="BD64" s="12"/>
      <c r="BE64" s="12"/>
      <c r="BF64" s="12"/>
      <c r="BG64" s="12"/>
      <c r="BH64" s="12"/>
      <c r="BI64" s="12"/>
      <c r="BJ64" s="12"/>
      <c r="BK64" s="12"/>
      <c r="BL64" s="12"/>
      <c r="BM64" s="12"/>
      <c r="BN64" s="12"/>
      <c r="BO64" s="12"/>
      <c r="BP64" s="12"/>
      <c r="BQ64" s="12"/>
      <c r="BR64" s="12"/>
    </row>
    <row r="65" spans="1:70" ht="19" x14ac:dyDescent="0.25">
      <c r="A65" s="54"/>
      <c r="B65" s="54"/>
      <c r="C65" s="54"/>
      <c r="D65" s="54"/>
      <c r="E65" s="54"/>
      <c r="F65" s="12"/>
      <c r="G65" s="12"/>
      <c r="H65" s="12"/>
      <c r="I65" s="12"/>
      <c r="J65" s="12"/>
      <c r="K65" s="12"/>
      <c r="L65" s="12"/>
      <c r="M65" s="12"/>
      <c r="N65" s="12"/>
      <c r="O65" s="12"/>
      <c r="P65" s="12"/>
      <c r="Q65" s="12"/>
      <c r="R65" s="12"/>
      <c r="S65" s="12"/>
      <c r="T65" s="12"/>
      <c r="U65" s="12"/>
      <c r="V65" s="12"/>
      <c r="W65" s="12"/>
      <c r="X65" s="12"/>
      <c r="Y65" s="12"/>
      <c r="Z65" s="12"/>
      <c r="AA65" s="12"/>
      <c r="AB65" s="12"/>
      <c r="AC65" s="12"/>
      <c r="AD65" s="12"/>
      <c r="AE65" s="12"/>
      <c r="AF65" s="12"/>
      <c r="AG65" s="12"/>
      <c r="AH65" s="12"/>
      <c r="AI65" s="12"/>
      <c r="AJ65" s="12"/>
      <c r="AK65" s="12"/>
      <c r="AL65" s="12"/>
      <c r="AM65" s="12"/>
      <c r="AN65" s="12"/>
      <c r="AO65" s="12"/>
      <c r="AP65" s="12"/>
      <c r="AQ65" s="12"/>
      <c r="AR65" s="12"/>
      <c r="AS65" s="12"/>
      <c r="AT65" s="12"/>
      <c r="AU65" s="12"/>
      <c r="AV65" s="12"/>
      <c r="AW65" s="12"/>
      <c r="AX65" s="12"/>
      <c r="AY65" s="12"/>
      <c r="AZ65" s="12"/>
      <c r="BA65" s="12"/>
      <c r="BB65" s="12"/>
      <c r="BC65" s="12"/>
      <c r="BD65" s="12"/>
      <c r="BE65" s="12"/>
      <c r="BF65" s="12"/>
      <c r="BG65" s="12"/>
      <c r="BH65" s="12"/>
      <c r="BI65" s="12"/>
      <c r="BJ65" s="12"/>
      <c r="BK65" s="12"/>
      <c r="BL65" s="12"/>
      <c r="BM65" s="12"/>
      <c r="BN65" s="12"/>
      <c r="BO65" s="12"/>
      <c r="BP65" s="12"/>
      <c r="BQ65" s="12"/>
      <c r="BR65" s="12"/>
    </row>
    <row r="66" spans="1:70" x14ac:dyDescent="0.2">
      <c r="A66" s="12"/>
      <c r="B66" s="12"/>
      <c r="C66" s="12"/>
      <c r="D66" s="12"/>
      <c r="E66" s="12"/>
      <c r="F66" s="12"/>
      <c r="G66" s="12"/>
      <c r="H66" s="12"/>
      <c r="I66" s="12"/>
      <c r="J66" s="12"/>
      <c r="K66" s="12"/>
      <c r="L66" s="12"/>
      <c r="M66" s="12"/>
      <c r="N66" s="12"/>
      <c r="O66" s="12"/>
      <c r="P66" s="12"/>
      <c r="Q66" s="12"/>
      <c r="R66" s="12"/>
      <c r="S66" s="12"/>
      <c r="T66" s="12"/>
      <c r="U66" s="12"/>
      <c r="V66" s="12"/>
      <c r="W66" s="12"/>
      <c r="X66" s="12"/>
      <c r="Y66" s="12"/>
      <c r="Z66" s="12"/>
      <c r="AA66" s="12"/>
      <c r="AB66" s="12"/>
      <c r="AC66" s="12"/>
      <c r="AD66" s="12"/>
      <c r="AE66" s="12"/>
      <c r="AF66" s="12"/>
      <c r="AG66" s="12"/>
      <c r="AH66" s="12"/>
      <c r="AI66" s="12"/>
      <c r="AJ66" s="12"/>
      <c r="AK66" s="12"/>
      <c r="AL66" s="12"/>
      <c r="AM66" s="12"/>
      <c r="AN66" s="12"/>
      <c r="AO66" s="12"/>
      <c r="AP66" s="12"/>
      <c r="AQ66" s="12"/>
      <c r="AR66" s="12"/>
      <c r="AS66" s="12"/>
      <c r="AT66" s="12"/>
      <c r="AU66" s="12"/>
      <c r="AV66" s="12"/>
      <c r="AW66" s="12"/>
      <c r="AX66" s="12"/>
      <c r="AY66" s="12"/>
      <c r="AZ66" s="12"/>
      <c r="BA66" s="12"/>
      <c r="BB66" s="12"/>
      <c r="BC66" s="12"/>
      <c r="BD66" s="12"/>
      <c r="BE66" s="12"/>
      <c r="BF66" s="12"/>
      <c r="BG66" s="12"/>
      <c r="BH66" s="12"/>
      <c r="BI66" s="12"/>
      <c r="BJ66" s="12"/>
      <c r="BK66" s="12"/>
      <c r="BL66" s="12"/>
      <c r="BM66" s="12"/>
      <c r="BN66" s="12"/>
      <c r="BO66" s="12"/>
      <c r="BP66" s="12"/>
      <c r="BQ66" s="12"/>
      <c r="BR66" s="12"/>
    </row>
    <row r="67" spans="1:70" x14ac:dyDescent="0.2">
      <c r="A67" s="12"/>
      <c r="B67" s="12"/>
      <c r="C67" s="12"/>
      <c r="D67" s="12"/>
      <c r="E67" s="12"/>
      <c r="F67" s="12"/>
      <c r="G67" s="12"/>
      <c r="H67" s="12"/>
      <c r="I67" s="12"/>
      <c r="J67" s="12"/>
      <c r="K67" s="12"/>
      <c r="L67" s="12"/>
      <c r="M67" s="12"/>
      <c r="N67" s="12"/>
      <c r="O67" s="12"/>
      <c r="P67" s="12"/>
      <c r="Q67" s="12"/>
      <c r="R67" s="12"/>
      <c r="S67" s="12"/>
      <c r="T67" s="12"/>
      <c r="U67" s="12"/>
      <c r="V67" s="12"/>
      <c r="W67" s="12"/>
      <c r="X67" s="12"/>
      <c r="Y67" s="12"/>
      <c r="Z67" s="12"/>
      <c r="AA67" s="12"/>
      <c r="AB67" s="12"/>
      <c r="AC67" s="12"/>
      <c r="AD67" s="12"/>
      <c r="AE67" s="12"/>
      <c r="AF67" s="12"/>
      <c r="AG67" s="12"/>
      <c r="AH67" s="12"/>
      <c r="AI67" s="12"/>
      <c r="AJ67" s="12"/>
      <c r="AK67" s="12"/>
      <c r="AL67" s="12"/>
      <c r="AM67" s="12"/>
      <c r="AN67" s="12"/>
      <c r="AO67" s="12"/>
      <c r="AP67" s="12"/>
      <c r="AQ67" s="12"/>
      <c r="AR67" s="12"/>
      <c r="AS67" s="12"/>
      <c r="AT67" s="12"/>
      <c r="AU67" s="12"/>
      <c r="AV67" s="12"/>
      <c r="AW67" s="12"/>
      <c r="AX67" s="12"/>
      <c r="AY67" s="12"/>
      <c r="AZ67" s="12"/>
      <c r="BA67" s="12"/>
      <c r="BB67" s="12"/>
      <c r="BC67" s="12"/>
      <c r="BD67" s="12"/>
      <c r="BE67" s="12"/>
      <c r="BF67" s="12"/>
      <c r="BG67" s="12"/>
      <c r="BH67" s="12"/>
      <c r="BI67" s="12"/>
      <c r="BJ67" s="12"/>
      <c r="BK67" s="12"/>
      <c r="BL67" s="12"/>
      <c r="BM67" s="12"/>
      <c r="BN67" s="12"/>
      <c r="BO67" s="12"/>
      <c r="BP67" s="12"/>
      <c r="BQ67" s="12"/>
      <c r="BR67" s="12"/>
    </row>
    <row r="68" spans="1:70" x14ac:dyDescent="0.2">
      <c r="A68" s="12"/>
      <c r="B68" s="12"/>
      <c r="C68" s="12"/>
      <c r="D68" s="12"/>
      <c r="E68" s="12"/>
      <c r="F68" s="12"/>
      <c r="G68" s="12"/>
      <c r="H68" s="12"/>
      <c r="I68" s="12"/>
      <c r="J68" s="12"/>
      <c r="K68" s="12"/>
      <c r="L68" s="12"/>
      <c r="M68" s="12"/>
      <c r="N68" s="12"/>
      <c r="O68" s="12"/>
      <c r="P68" s="12"/>
      <c r="Q68" s="12"/>
      <c r="R68" s="12"/>
      <c r="S68" s="12"/>
      <c r="T68" s="12"/>
      <c r="U68" s="12"/>
      <c r="V68" s="12"/>
      <c r="W68" s="12"/>
      <c r="X68" s="12"/>
      <c r="Y68" s="12"/>
      <c r="Z68" s="12"/>
      <c r="AA68" s="12"/>
      <c r="AB68" s="12"/>
      <c r="AC68" s="12"/>
      <c r="AD68" s="12"/>
      <c r="AE68" s="12"/>
      <c r="AF68" s="12"/>
      <c r="AG68" s="12"/>
      <c r="AH68" s="12"/>
      <c r="AI68" s="12"/>
      <c r="AJ68" s="12"/>
      <c r="AK68" s="12"/>
      <c r="AL68" s="12"/>
      <c r="AM68" s="12"/>
      <c r="AN68" s="12"/>
      <c r="AO68" s="12"/>
      <c r="AP68" s="12"/>
      <c r="AQ68" s="12"/>
      <c r="AR68" s="12"/>
      <c r="AS68" s="12"/>
      <c r="AT68" s="12"/>
      <c r="AU68" s="12"/>
      <c r="AV68" s="12"/>
      <c r="AW68" s="12"/>
      <c r="AX68" s="12"/>
      <c r="AY68" s="12"/>
      <c r="AZ68" s="12"/>
      <c r="BA68" s="12"/>
      <c r="BB68" s="12"/>
      <c r="BC68" s="12"/>
      <c r="BD68" s="12"/>
      <c r="BE68" s="12"/>
      <c r="BF68" s="12"/>
      <c r="BG68" s="12"/>
      <c r="BH68" s="12"/>
      <c r="BI68" s="12"/>
      <c r="BJ68" s="12"/>
      <c r="BK68" s="12"/>
      <c r="BL68" s="12"/>
      <c r="BM68" s="12"/>
      <c r="BN68" s="12"/>
      <c r="BO68" s="12"/>
      <c r="BP68" s="12"/>
      <c r="BQ68" s="12"/>
      <c r="BR68" s="12"/>
    </row>
    <row r="69" spans="1:70" x14ac:dyDescent="0.2">
      <c r="A69" s="12"/>
      <c r="B69" s="12"/>
      <c r="C69" s="12"/>
      <c r="D69" s="12"/>
      <c r="E69" s="12"/>
      <c r="F69" s="12"/>
      <c r="G69" s="12"/>
      <c r="H69" s="12"/>
      <c r="I69" s="12"/>
      <c r="J69" s="12"/>
      <c r="K69" s="12"/>
      <c r="L69" s="12"/>
      <c r="M69" s="12"/>
      <c r="N69" s="12"/>
      <c r="O69" s="12"/>
      <c r="P69" s="12"/>
      <c r="Q69" s="12"/>
      <c r="R69" s="12"/>
      <c r="S69" s="12"/>
      <c r="T69" s="12"/>
      <c r="U69" s="12"/>
      <c r="V69" s="12"/>
      <c r="W69" s="12"/>
      <c r="X69" s="12"/>
      <c r="Y69" s="12"/>
      <c r="Z69" s="12"/>
      <c r="AA69" s="12"/>
      <c r="AB69" s="12"/>
      <c r="AC69" s="12"/>
      <c r="AD69" s="12"/>
      <c r="AE69" s="12"/>
      <c r="AF69" s="12"/>
      <c r="AG69" s="12"/>
      <c r="AH69" s="12"/>
      <c r="AI69" s="12"/>
      <c r="AJ69" s="12"/>
      <c r="AK69" s="12"/>
      <c r="AL69" s="12"/>
      <c r="AM69" s="12"/>
      <c r="AN69" s="12"/>
      <c r="AO69" s="12"/>
      <c r="AP69" s="12"/>
      <c r="AQ69" s="12"/>
      <c r="AR69" s="12"/>
      <c r="AS69" s="12"/>
      <c r="AT69" s="12"/>
      <c r="AU69" s="12"/>
      <c r="AV69" s="12"/>
      <c r="AW69" s="12"/>
      <c r="AX69" s="12"/>
      <c r="AY69" s="12"/>
      <c r="AZ69" s="12"/>
      <c r="BA69" s="12"/>
      <c r="BB69" s="12"/>
      <c r="BC69" s="12"/>
      <c r="BD69" s="12"/>
      <c r="BE69" s="12"/>
      <c r="BF69" s="12"/>
      <c r="BG69" s="12"/>
      <c r="BH69" s="12"/>
      <c r="BI69" s="12"/>
      <c r="BJ69" s="12"/>
      <c r="BK69" s="12"/>
      <c r="BL69" s="12"/>
      <c r="BM69" s="12"/>
      <c r="BN69" s="12"/>
      <c r="BO69" s="12"/>
      <c r="BP69" s="12"/>
      <c r="BQ69" s="12"/>
      <c r="BR69" s="12"/>
    </row>
    <row r="70" spans="1:70" x14ac:dyDescent="0.2">
      <c r="A70" s="12"/>
      <c r="B70" s="12"/>
      <c r="C70" s="12"/>
      <c r="D70" s="12"/>
      <c r="E70" s="12"/>
      <c r="F70" s="12"/>
      <c r="G70" s="12"/>
      <c r="H70" s="12"/>
      <c r="I70" s="12"/>
      <c r="J70" s="12"/>
      <c r="K70" s="12"/>
      <c r="L70" s="12"/>
      <c r="M70" s="12"/>
      <c r="N70" s="12"/>
      <c r="O70" s="12"/>
      <c r="P70" s="12"/>
      <c r="Q70" s="12"/>
      <c r="R70" s="12"/>
      <c r="S70" s="12"/>
      <c r="T70" s="12"/>
      <c r="U70" s="12"/>
      <c r="V70" s="12"/>
      <c r="W70" s="12"/>
      <c r="X70" s="12"/>
      <c r="Y70" s="12"/>
      <c r="Z70" s="12"/>
      <c r="AA70" s="12"/>
      <c r="AB70" s="12"/>
      <c r="AC70" s="12"/>
      <c r="AD70" s="12"/>
      <c r="AE70" s="12"/>
      <c r="AF70" s="12"/>
      <c r="AG70" s="12"/>
      <c r="AH70" s="12"/>
      <c r="AI70" s="12"/>
      <c r="AJ70" s="12"/>
      <c r="AK70" s="12"/>
      <c r="AL70" s="12"/>
      <c r="AM70" s="12"/>
      <c r="AN70" s="12"/>
      <c r="AO70" s="12"/>
      <c r="AP70" s="12"/>
      <c r="AQ70" s="12"/>
      <c r="AR70" s="12"/>
      <c r="AS70" s="12"/>
      <c r="AT70" s="12"/>
      <c r="AU70" s="12"/>
      <c r="AV70" s="12"/>
      <c r="AW70" s="12"/>
      <c r="AX70" s="12"/>
      <c r="AY70" s="12"/>
      <c r="AZ70" s="12"/>
      <c r="BA70" s="12"/>
      <c r="BB70" s="12"/>
      <c r="BC70" s="12"/>
      <c r="BD70" s="12"/>
      <c r="BE70" s="12"/>
      <c r="BF70" s="12"/>
      <c r="BG70" s="12"/>
      <c r="BH70" s="12"/>
      <c r="BI70" s="12"/>
      <c r="BJ70" s="12"/>
      <c r="BK70" s="12"/>
      <c r="BL70" s="12"/>
      <c r="BM70" s="12"/>
      <c r="BN70" s="12"/>
      <c r="BO70" s="12"/>
      <c r="BP70" s="12"/>
      <c r="BQ70" s="12"/>
      <c r="BR70" s="12"/>
    </row>
    <row r="71" spans="1:70" x14ac:dyDescent="0.2">
      <c r="A71" s="12"/>
      <c r="B71" s="12"/>
      <c r="C71" s="12"/>
      <c r="D71" s="12"/>
      <c r="E71" s="12"/>
      <c r="F71" s="12"/>
      <c r="G71" s="12"/>
      <c r="H71" s="12"/>
      <c r="I71" s="12"/>
      <c r="J71" s="12"/>
      <c r="K71" s="12"/>
      <c r="L71" s="12"/>
      <c r="M71" s="12"/>
      <c r="N71" s="12"/>
      <c r="O71" s="12"/>
      <c r="P71" s="12"/>
      <c r="Q71" s="12"/>
      <c r="R71" s="12"/>
      <c r="S71" s="12"/>
      <c r="T71" s="12"/>
      <c r="U71" s="12"/>
      <c r="V71" s="12"/>
      <c r="W71" s="12"/>
      <c r="X71" s="12"/>
      <c r="Y71" s="12"/>
      <c r="Z71" s="12"/>
      <c r="AA71" s="12"/>
      <c r="AB71" s="12"/>
      <c r="AC71" s="12"/>
      <c r="AD71" s="12"/>
      <c r="AE71" s="12"/>
      <c r="AF71" s="12"/>
      <c r="AG71" s="12"/>
      <c r="AH71" s="12"/>
      <c r="AI71" s="12"/>
      <c r="AJ71" s="12"/>
      <c r="AK71" s="12"/>
      <c r="AL71" s="12"/>
      <c r="AM71" s="12"/>
      <c r="AN71" s="12"/>
      <c r="AO71" s="12"/>
      <c r="AP71" s="12"/>
      <c r="AQ71" s="12"/>
      <c r="AR71" s="12"/>
      <c r="AS71" s="12"/>
      <c r="AT71" s="12"/>
      <c r="AU71" s="12"/>
      <c r="AV71" s="12"/>
      <c r="AW71" s="12"/>
      <c r="AX71" s="12"/>
      <c r="AY71" s="12"/>
      <c r="AZ71" s="12"/>
      <c r="BA71" s="12"/>
      <c r="BB71" s="12"/>
      <c r="BC71" s="12"/>
      <c r="BD71" s="12"/>
      <c r="BE71" s="12"/>
      <c r="BF71" s="12"/>
      <c r="BG71" s="12"/>
      <c r="BH71" s="12"/>
      <c r="BI71" s="12"/>
      <c r="BJ71" s="12"/>
      <c r="BK71" s="12"/>
      <c r="BL71" s="12"/>
      <c r="BM71" s="12"/>
      <c r="BN71" s="12"/>
      <c r="BO71" s="12"/>
      <c r="BP71" s="12"/>
      <c r="BQ71" s="12"/>
      <c r="BR71" s="12"/>
    </row>
    <row r="72" spans="1:70" x14ac:dyDescent="0.2">
      <c r="A72" s="12"/>
      <c r="B72" s="12"/>
      <c r="C72" s="12"/>
      <c r="D72" s="12"/>
      <c r="E72" s="12"/>
      <c r="F72" s="12"/>
      <c r="G72" s="12"/>
      <c r="H72" s="12"/>
      <c r="I72" s="12"/>
      <c r="J72" s="12"/>
      <c r="K72" s="12"/>
      <c r="L72" s="12"/>
      <c r="M72" s="12"/>
      <c r="N72" s="12"/>
      <c r="O72" s="12"/>
      <c r="P72" s="12"/>
      <c r="Q72" s="12"/>
      <c r="R72" s="12"/>
      <c r="S72" s="12"/>
      <c r="T72" s="12"/>
      <c r="U72" s="12"/>
      <c r="V72" s="12"/>
      <c r="W72" s="12"/>
      <c r="X72" s="12"/>
      <c r="Y72" s="12"/>
      <c r="Z72" s="12"/>
      <c r="AA72" s="12"/>
      <c r="AB72" s="12"/>
      <c r="AC72" s="12"/>
      <c r="AD72" s="12"/>
      <c r="AE72" s="12"/>
      <c r="AF72" s="12"/>
      <c r="AG72" s="12"/>
      <c r="AH72" s="12"/>
      <c r="AI72" s="12"/>
      <c r="AJ72" s="12"/>
      <c r="AK72" s="12"/>
      <c r="AL72" s="12"/>
      <c r="AM72" s="12"/>
      <c r="AN72" s="12"/>
      <c r="AO72" s="12"/>
      <c r="AP72" s="12"/>
      <c r="AQ72" s="12"/>
      <c r="AR72" s="12"/>
      <c r="AS72" s="12"/>
      <c r="AT72" s="12"/>
      <c r="AU72" s="12"/>
      <c r="AV72" s="12"/>
      <c r="AW72" s="12"/>
      <c r="AX72" s="12"/>
      <c r="AY72" s="12"/>
      <c r="AZ72" s="12"/>
      <c r="BA72" s="12"/>
      <c r="BB72" s="12"/>
      <c r="BC72" s="12"/>
      <c r="BD72" s="12"/>
      <c r="BE72" s="12"/>
      <c r="BF72" s="12"/>
      <c r="BG72" s="12"/>
      <c r="BH72" s="12"/>
      <c r="BI72" s="12"/>
      <c r="BJ72" s="12"/>
      <c r="BK72" s="12"/>
      <c r="BL72" s="12"/>
      <c r="BM72" s="12"/>
      <c r="BN72" s="12"/>
      <c r="BO72" s="12"/>
      <c r="BP72" s="12"/>
      <c r="BQ72" s="12"/>
      <c r="BR72" s="12"/>
    </row>
    <row r="73" spans="1:70" x14ac:dyDescent="0.2">
      <c r="A73" s="12"/>
      <c r="B73" s="12"/>
      <c r="C73" s="12"/>
      <c r="D73" s="12"/>
      <c r="E73" s="12"/>
      <c r="F73" s="12"/>
      <c r="G73" s="12"/>
      <c r="H73" s="12"/>
      <c r="I73" s="12"/>
      <c r="J73" s="12"/>
      <c r="K73" s="12"/>
      <c r="L73" s="12"/>
      <c r="M73" s="12"/>
      <c r="N73" s="12"/>
      <c r="O73" s="12"/>
      <c r="P73" s="12"/>
      <c r="Q73" s="12"/>
      <c r="R73" s="12"/>
      <c r="S73" s="12"/>
      <c r="T73" s="12"/>
      <c r="U73" s="12"/>
      <c r="V73" s="12"/>
      <c r="W73" s="12"/>
      <c r="X73" s="12"/>
      <c r="Y73" s="12"/>
      <c r="Z73" s="12"/>
      <c r="AA73" s="12"/>
      <c r="AB73" s="12"/>
      <c r="AC73" s="12"/>
      <c r="AD73" s="12"/>
      <c r="AE73" s="12"/>
      <c r="AF73" s="12"/>
      <c r="AG73" s="12"/>
      <c r="AH73" s="12"/>
      <c r="AI73" s="12"/>
      <c r="AJ73" s="12"/>
      <c r="AK73" s="12"/>
      <c r="AL73" s="12"/>
      <c r="AM73" s="12"/>
      <c r="AN73" s="12"/>
      <c r="AO73" s="12"/>
      <c r="AP73" s="12"/>
      <c r="AQ73" s="12"/>
      <c r="AR73" s="12"/>
      <c r="AS73" s="12"/>
      <c r="AT73" s="12"/>
      <c r="AU73" s="12"/>
      <c r="AV73" s="12"/>
      <c r="AW73" s="12"/>
      <c r="AX73" s="12"/>
      <c r="AY73" s="12"/>
      <c r="AZ73" s="12"/>
      <c r="BA73" s="12"/>
      <c r="BB73" s="12"/>
      <c r="BC73" s="12"/>
      <c r="BD73" s="12"/>
      <c r="BE73" s="12"/>
      <c r="BF73" s="12"/>
      <c r="BG73" s="12"/>
      <c r="BH73" s="12"/>
      <c r="BI73" s="12"/>
      <c r="BJ73" s="12"/>
      <c r="BK73" s="12"/>
      <c r="BL73" s="12"/>
      <c r="BM73" s="12"/>
      <c r="BN73" s="12"/>
      <c r="BO73" s="12"/>
      <c r="BP73" s="12"/>
      <c r="BQ73" s="12"/>
      <c r="BR73" s="12"/>
    </row>
    <row r="74" spans="1:70" x14ac:dyDescent="0.2">
      <c r="A74" s="12"/>
      <c r="B74" s="12"/>
      <c r="C74" s="12"/>
      <c r="D74" s="12"/>
      <c r="E74" s="12"/>
      <c r="F74" s="12"/>
      <c r="G74" s="12"/>
      <c r="H74" s="12"/>
      <c r="I74" s="12"/>
      <c r="J74" s="12"/>
      <c r="K74" s="12"/>
      <c r="L74" s="12"/>
      <c r="M74" s="12"/>
      <c r="N74" s="12"/>
      <c r="O74" s="12"/>
      <c r="P74" s="12"/>
      <c r="Q74" s="12"/>
      <c r="R74" s="12"/>
      <c r="S74" s="12"/>
      <c r="T74" s="12"/>
      <c r="U74" s="12"/>
      <c r="V74" s="12"/>
      <c r="W74" s="12"/>
      <c r="X74" s="12"/>
      <c r="Y74" s="12"/>
      <c r="Z74" s="12"/>
      <c r="AA74" s="12"/>
      <c r="AB74" s="12"/>
      <c r="AC74" s="12"/>
      <c r="AD74" s="12"/>
      <c r="AE74" s="12"/>
      <c r="AF74" s="12"/>
      <c r="AG74" s="12"/>
      <c r="AH74" s="12"/>
      <c r="AI74" s="12"/>
      <c r="AJ74" s="12"/>
      <c r="AK74" s="12"/>
      <c r="AL74" s="12"/>
      <c r="AM74" s="12"/>
      <c r="AN74" s="12"/>
      <c r="AO74" s="12"/>
      <c r="AP74" s="12"/>
      <c r="AQ74" s="12"/>
      <c r="AR74" s="12"/>
      <c r="AS74" s="12"/>
      <c r="AT74" s="12"/>
      <c r="AU74" s="12"/>
      <c r="AV74" s="12"/>
      <c r="AW74" s="12"/>
      <c r="AX74" s="12"/>
      <c r="AY74" s="12"/>
      <c r="AZ74" s="12"/>
      <c r="BA74" s="12"/>
      <c r="BB74" s="12"/>
      <c r="BC74" s="12"/>
      <c r="BD74" s="12"/>
      <c r="BE74" s="12"/>
      <c r="BF74" s="12"/>
      <c r="BG74" s="12"/>
      <c r="BH74" s="12"/>
      <c r="BI74" s="12"/>
      <c r="BJ74" s="12"/>
      <c r="BK74" s="12"/>
      <c r="BL74" s="12"/>
      <c r="BM74" s="12"/>
      <c r="BN74" s="12"/>
      <c r="BO74" s="12"/>
      <c r="BP74" s="12"/>
      <c r="BQ74" s="12"/>
      <c r="BR74" s="12"/>
    </row>
    <row r="75" spans="1:70" x14ac:dyDescent="0.2">
      <c r="A75" s="12"/>
      <c r="B75" s="12"/>
      <c r="C75" s="12"/>
      <c r="D75" s="12"/>
      <c r="E75" s="12"/>
      <c r="F75" s="12"/>
      <c r="G75" s="12"/>
      <c r="H75" s="12"/>
      <c r="I75" s="12"/>
      <c r="J75" s="12"/>
      <c r="K75" s="12"/>
      <c r="L75" s="12"/>
      <c r="M75" s="12"/>
      <c r="N75" s="12"/>
      <c r="O75" s="12"/>
      <c r="P75" s="12"/>
      <c r="Q75" s="12"/>
      <c r="R75" s="12"/>
      <c r="S75" s="12"/>
      <c r="T75" s="12"/>
      <c r="U75" s="12"/>
      <c r="V75" s="12"/>
      <c r="W75" s="12"/>
      <c r="X75" s="12"/>
      <c r="Y75" s="12"/>
      <c r="Z75" s="12"/>
      <c r="AA75" s="12"/>
      <c r="AB75" s="12"/>
      <c r="AC75" s="12"/>
      <c r="AD75" s="12"/>
      <c r="AE75" s="12"/>
      <c r="AF75" s="12"/>
      <c r="AG75" s="12"/>
      <c r="AH75" s="12"/>
      <c r="AI75" s="12"/>
      <c r="AJ75" s="12"/>
      <c r="AK75" s="12"/>
      <c r="AL75" s="12"/>
      <c r="AM75" s="12"/>
      <c r="AN75" s="12"/>
      <c r="AO75" s="12"/>
      <c r="AP75" s="12"/>
      <c r="AQ75" s="12"/>
      <c r="AR75" s="12"/>
      <c r="AS75" s="12"/>
      <c r="AT75" s="12"/>
      <c r="AU75" s="12"/>
      <c r="AV75" s="12"/>
      <c r="AW75" s="12"/>
      <c r="AX75" s="12"/>
      <c r="AY75" s="12"/>
      <c r="AZ75" s="12"/>
      <c r="BA75" s="12"/>
      <c r="BB75" s="12"/>
      <c r="BC75" s="12"/>
      <c r="BD75" s="12"/>
      <c r="BE75" s="12"/>
      <c r="BF75" s="12"/>
      <c r="BG75" s="12"/>
      <c r="BH75" s="12"/>
      <c r="BI75" s="12"/>
      <c r="BJ75" s="12"/>
      <c r="BK75" s="12"/>
      <c r="BL75" s="12"/>
      <c r="BM75" s="12"/>
      <c r="BN75" s="12"/>
      <c r="BO75" s="12"/>
      <c r="BP75" s="12"/>
      <c r="BQ75" s="12"/>
      <c r="BR75" s="12"/>
    </row>
    <row r="76" spans="1:70" x14ac:dyDescent="0.2">
      <c r="A76" s="12"/>
      <c r="B76" s="12"/>
      <c r="C76" s="12"/>
      <c r="D76" s="12"/>
      <c r="E76" s="12"/>
      <c r="F76" s="12"/>
      <c r="G76" s="12"/>
      <c r="H76" s="12"/>
      <c r="I76" s="12"/>
      <c r="J76" s="12"/>
      <c r="K76" s="12"/>
      <c r="L76" s="12"/>
      <c r="M76" s="12"/>
      <c r="N76" s="12"/>
      <c r="O76" s="12"/>
      <c r="P76" s="12"/>
      <c r="Q76" s="12"/>
      <c r="R76" s="12"/>
      <c r="S76" s="12"/>
      <c r="T76" s="12"/>
      <c r="U76" s="12"/>
      <c r="V76" s="12"/>
      <c r="W76" s="12"/>
      <c r="X76" s="12"/>
      <c r="Y76" s="12"/>
      <c r="Z76" s="12"/>
      <c r="AA76" s="12"/>
      <c r="AB76" s="12"/>
      <c r="AC76" s="12"/>
      <c r="AD76" s="12"/>
      <c r="AE76" s="12"/>
      <c r="AF76" s="12"/>
      <c r="AG76" s="12"/>
      <c r="AH76" s="12"/>
      <c r="AI76" s="12"/>
      <c r="AJ76" s="12"/>
      <c r="AK76" s="12"/>
      <c r="AL76" s="12"/>
      <c r="AM76" s="12"/>
      <c r="AN76" s="12"/>
      <c r="AO76" s="12"/>
      <c r="AP76" s="12"/>
      <c r="AQ76" s="12"/>
      <c r="AR76" s="12"/>
      <c r="AS76" s="12"/>
      <c r="AT76" s="12"/>
      <c r="AU76" s="12"/>
      <c r="AV76" s="12"/>
      <c r="AW76" s="12"/>
      <c r="AX76" s="12"/>
      <c r="AY76" s="12"/>
      <c r="AZ76" s="12"/>
      <c r="BA76" s="12"/>
      <c r="BB76" s="12"/>
      <c r="BC76" s="12"/>
      <c r="BD76" s="12"/>
      <c r="BE76" s="12"/>
      <c r="BF76" s="12"/>
      <c r="BG76" s="12"/>
      <c r="BH76" s="12"/>
      <c r="BI76" s="12"/>
      <c r="BJ76" s="12"/>
      <c r="BK76" s="12"/>
      <c r="BL76" s="12"/>
      <c r="BM76" s="12"/>
      <c r="BN76" s="12"/>
      <c r="BO76" s="12"/>
      <c r="BP76" s="12"/>
      <c r="BQ76" s="12"/>
      <c r="BR76" s="12"/>
    </row>
    <row r="77" spans="1:70" x14ac:dyDescent="0.2">
      <c r="A77" s="12"/>
      <c r="B77" s="12"/>
      <c r="C77" s="12"/>
      <c r="D77" s="12"/>
      <c r="E77" s="12"/>
      <c r="F77" s="12"/>
      <c r="G77" s="12"/>
      <c r="H77" s="12"/>
      <c r="I77" s="12"/>
      <c r="J77" s="12"/>
      <c r="K77" s="12"/>
      <c r="L77" s="12"/>
      <c r="M77" s="12"/>
      <c r="N77" s="12"/>
      <c r="O77" s="12"/>
      <c r="P77" s="12"/>
      <c r="Q77" s="12"/>
      <c r="R77" s="12"/>
      <c r="S77" s="12"/>
      <c r="T77" s="12"/>
      <c r="U77" s="12"/>
      <c r="V77" s="12"/>
      <c r="W77" s="12"/>
      <c r="X77" s="12"/>
      <c r="Y77" s="12"/>
      <c r="Z77" s="12"/>
      <c r="AA77" s="12"/>
      <c r="AB77" s="12"/>
      <c r="AC77" s="12"/>
      <c r="AD77" s="12"/>
      <c r="AE77" s="12"/>
      <c r="AF77" s="12"/>
      <c r="AG77" s="12"/>
      <c r="AH77" s="12"/>
      <c r="AI77" s="12"/>
      <c r="AJ77" s="12"/>
      <c r="AK77" s="12"/>
      <c r="AL77" s="12"/>
      <c r="AM77" s="12"/>
      <c r="AN77" s="12"/>
      <c r="AO77" s="12"/>
      <c r="AP77" s="12"/>
      <c r="AQ77" s="12"/>
      <c r="AR77" s="12"/>
      <c r="AS77" s="12"/>
      <c r="AT77" s="12"/>
      <c r="AU77" s="12"/>
      <c r="AV77" s="12"/>
      <c r="AW77" s="12"/>
      <c r="AX77" s="12"/>
      <c r="AY77" s="12"/>
      <c r="AZ77" s="12"/>
      <c r="BA77" s="12"/>
      <c r="BB77" s="12"/>
      <c r="BC77" s="12"/>
      <c r="BD77" s="12"/>
      <c r="BE77" s="12"/>
      <c r="BF77" s="12"/>
      <c r="BG77" s="12"/>
      <c r="BH77" s="12"/>
      <c r="BI77" s="12"/>
      <c r="BJ77" s="12"/>
      <c r="BK77" s="12"/>
      <c r="BL77" s="12"/>
      <c r="BM77" s="12"/>
      <c r="BN77" s="12"/>
      <c r="BO77" s="12"/>
      <c r="BP77" s="12"/>
      <c r="BQ77" s="12"/>
      <c r="BR77" s="12"/>
    </row>
    <row r="78" spans="1:70" x14ac:dyDescent="0.2">
      <c r="A78" s="12"/>
      <c r="B78" s="12"/>
      <c r="C78" s="12"/>
      <c r="D78" s="12"/>
      <c r="E78" s="12"/>
      <c r="F78" s="12"/>
      <c r="G78" s="12"/>
      <c r="H78" s="12"/>
      <c r="I78" s="12"/>
      <c r="J78" s="12"/>
      <c r="K78" s="12"/>
      <c r="L78" s="12"/>
      <c r="M78" s="12"/>
      <c r="N78" s="12"/>
      <c r="O78" s="12"/>
      <c r="P78" s="12"/>
      <c r="Q78" s="12"/>
      <c r="R78" s="12"/>
      <c r="S78" s="12"/>
      <c r="T78" s="12"/>
      <c r="U78" s="12"/>
      <c r="V78" s="12"/>
      <c r="W78" s="12"/>
      <c r="X78" s="12"/>
      <c r="Y78" s="12"/>
      <c r="Z78" s="12"/>
      <c r="AA78" s="12"/>
      <c r="AB78" s="12"/>
      <c r="AC78" s="12"/>
      <c r="AD78" s="12"/>
      <c r="AE78" s="12"/>
      <c r="AF78" s="12"/>
      <c r="AG78" s="12"/>
      <c r="AH78" s="12"/>
      <c r="AI78" s="12"/>
      <c r="AJ78" s="12"/>
      <c r="AK78" s="12"/>
      <c r="AL78" s="12"/>
      <c r="AM78" s="12"/>
      <c r="AN78" s="12"/>
      <c r="AO78" s="12"/>
      <c r="AP78" s="12"/>
      <c r="AQ78" s="12"/>
      <c r="AR78" s="12"/>
      <c r="AS78" s="12"/>
      <c r="AT78" s="12"/>
      <c r="AU78" s="12"/>
      <c r="AV78" s="12"/>
      <c r="AW78" s="12"/>
      <c r="AX78" s="12"/>
      <c r="AY78" s="12"/>
      <c r="AZ78" s="12"/>
      <c r="BA78" s="12"/>
      <c r="BB78" s="12"/>
      <c r="BC78" s="12"/>
      <c r="BD78" s="12"/>
      <c r="BE78" s="12"/>
      <c r="BF78" s="12"/>
      <c r="BG78" s="12"/>
      <c r="BH78" s="12"/>
      <c r="BI78" s="12"/>
      <c r="BJ78" s="12"/>
      <c r="BK78" s="12"/>
      <c r="BL78" s="12"/>
      <c r="BM78" s="12"/>
      <c r="BN78" s="12"/>
      <c r="BO78" s="12"/>
      <c r="BP78" s="12"/>
      <c r="BQ78" s="12"/>
      <c r="BR78" s="12"/>
    </row>
    <row r="79" spans="1:70" x14ac:dyDescent="0.2">
      <c r="A79" s="12"/>
      <c r="B79" s="12"/>
      <c r="C79" s="12"/>
      <c r="D79" s="12"/>
      <c r="E79" s="12"/>
      <c r="F79" s="12"/>
      <c r="G79" s="12"/>
      <c r="H79" s="12"/>
      <c r="I79" s="12"/>
      <c r="J79" s="12"/>
      <c r="K79" s="12"/>
      <c r="L79" s="12"/>
      <c r="M79" s="12"/>
      <c r="N79" s="12"/>
      <c r="O79" s="12"/>
      <c r="P79" s="12"/>
      <c r="Q79" s="12"/>
      <c r="R79" s="12"/>
      <c r="S79" s="12"/>
      <c r="T79" s="12"/>
      <c r="U79" s="12"/>
      <c r="V79" s="12"/>
      <c r="W79" s="12"/>
      <c r="X79" s="12"/>
      <c r="Y79" s="12"/>
      <c r="Z79" s="12"/>
      <c r="AA79" s="12"/>
      <c r="AB79" s="12"/>
      <c r="AC79" s="12"/>
      <c r="AD79" s="12"/>
      <c r="AE79" s="12"/>
      <c r="AF79" s="12"/>
      <c r="AG79" s="12"/>
      <c r="AH79" s="12"/>
      <c r="AI79" s="12"/>
      <c r="AJ79" s="12"/>
      <c r="AK79" s="12"/>
      <c r="AL79" s="12"/>
      <c r="AM79" s="12"/>
      <c r="AN79" s="12"/>
      <c r="AO79" s="12"/>
      <c r="AP79" s="12"/>
      <c r="AQ79" s="12"/>
      <c r="AR79" s="12"/>
      <c r="AS79" s="12"/>
      <c r="AT79" s="12"/>
      <c r="AU79" s="12"/>
      <c r="AV79" s="12"/>
      <c r="AW79" s="12"/>
      <c r="AX79" s="12"/>
      <c r="AY79" s="12"/>
      <c r="AZ79" s="12"/>
      <c r="BA79" s="12"/>
      <c r="BB79" s="12"/>
      <c r="BC79" s="12"/>
      <c r="BD79" s="12"/>
      <c r="BE79" s="12"/>
      <c r="BF79" s="12"/>
      <c r="BG79" s="12"/>
      <c r="BH79" s="12"/>
      <c r="BI79" s="12"/>
      <c r="BJ79" s="12"/>
      <c r="BK79" s="12"/>
      <c r="BL79" s="12"/>
      <c r="BM79" s="12"/>
      <c r="BN79" s="12"/>
      <c r="BO79" s="12"/>
      <c r="BP79" s="12"/>
      <c r="BQ79" s="12"/>
      <c r="BR79" s="12"/>
    </row>
    <row r="80" spans="1:70" x14ac:dyDescent="0.2">
      <c r="A80" s="12"/>
      <c r="B80" s="12"/>
      <c r="C80" s="12"/>
      <c r="D80" s="12"/>
      <c r="E80" s="12"/>
      <c r="F80" s="12"/>
      <c r="G80" s="12"/>
      <c r="H80" s="12"/>
      <c r="I80" s="12"/>
      <c r="J80" s="12"/>
      <c r="K80" s="12"/>
      <c r="L80" s="12"/>
      <c r="M80" s="12"/>
      <c r="N80" s="12"/>
      <c r="O80" s="12"/>
      <c r="P80" s="12"/>
      <c r="Q80" s="12"/>
      <c r="R80" s="12"/>
      <c r="S80" s="12"/>
      <c r="T80" s="12"/>
      <c r="U80" s="12"/>
      <c r="V80" s="12"/>
      <c r="W80" s="12"/>
      <c r="X80" s="12"/>
      <c r="Y80" s="12"/>
      <c r="Z80" s="12"/>
      <c r="AA80" s="12"/>
      <c r="AB80" s="12"/>
      <c r="AC80" s="12"/>
      <c r="AD80" s="12"/>
      <c r="AE80" s="12"/>
      <c r="AF80" s="12"/>
      <c r="AG80" s="12"/>
      <c r="AH80" s="12"/>
      <c r="AI80" s="12"/>
      <c r="AJ80" s="12"/>
      <c r="AK80" s="12"/>
      <c r="AL80" s="12"/>
      <c r="AM80" s="12"/>
      <c r="AN80" s="12"/>
      <c r="AO80" s="12"/>
      <c r="AP80" s="12"/>
      <c r="AQ80" s="12"/>
      <c r="AR80" s="12"/>
      <c r="AS80" s="12"/>
      <c r="AT80" s="12"/>
      <c r="AU80" s="12"/>
      <c r="AV80" s="12"/>
      <c r="AW80" s="12"/>
      <c r="AX80" s="12"/>
      <c r="AY80" s="12"/>
      <c r="AZ80" s="12"/>
      <c r="BA80" s="12"/>
      <c r="BB80" s="12"/>
      <c r="BC80" s="12"/>
      <c r="BD80" s="12"/>
      <c r="BE80" s="12"/>
      <c r="BF80" s="12"/>
      <c r="BG80" s="12"/>
      <c r="BH80" s="12"/>
      <c r="BI80" s="12"/>
      <c r="BJ80" s="12"/>
      <c r="BK80" s="12"/>
      <c r="BL80" s="12"/>
      <c r="BM80" s="12"/>
      <c r="BN80" s="12"/>
      <c r="BO80" s="12"/>
      <c r="BP80" s="12"/>
      <c r="BQ80" s="12"/>
      <c r="BR80" s="12"/>
    </row>
    <row r="81" spans="1:70" x14ac:dyDescent="0.2">
      <c r="A81" s="12"/>
      <c r="B81" s="12"/>
      <c r="C81" s="12"/>
      <c r="D81" s="12"/>
      <c r="E81" s="12"/>
      <c r="F81" s="12"/>
      <c r="G81" s="12"/>
      <c r="H81" s="12"/>
      <c r="I81" s="12"/>
      <c r="J81" s="12"/>
      <c r="K81" s="12"/>
      <c r="L81" s="12"/>
      <c r="M81" s="12"/>
      <c r="N81" s="12"/>
      <c r="O81" s="12"/>
      <c r="P81" s="12"/>
      <c r="Q81" s="12"/>
      <c r="R81" s="12"/>
      <c r="S81" s="12"/>
      <c r="T81" s="12"/>
      <c r="U81" s="12"/>
      <c r="V81" s="12"/>
      <c r="W81" s="12"/>
      <c r="X81" s="12"/>
      <c r="Y81" s="12"/>
      <c r="Z81" s="12"/>
      <c r="AA81" s="12"/>
      <c r="AB81" s="12"/>
      <c r="AC81" s="12"/>
      <c r="AD81" s="12"/>
      <c r="AE81" s="12"/>
      <c r="AF81" s="12"/>
      <c r="AG81" s="12"/>
      <c r="AH81" s="12"/>
      <c r="AI81" s="12"/>
      <c r="AJ81" s="12"/>
      <c r="AK81" s="12"/>
      <c r="AL81" s="12"/>
      <c r="AM81" s="12"/>
      <c r="AN81" s="12"/>
      <c r="AO81" s="12"/>
      <c r="AP81" s="12"/>
      <c r="AQ81" s="12"/>
      <c r="AR81" s="12"/>
      <c r="AS81" s="12"/>
      <c r="AT81" s="12"/>
      <c r="AU81" s="12"/>
      <c r="AV81" s="12"/>
      <c r="AW81" s="12"/>
      <c r="AX81" s="12"/>
      <c r="AY81" s="12"/>
      <c r="AZ81" s="12"/>
      <c r="BA81" s="12"/>
      <c r="BB81" s="12"/>
      <c r="BC81" s="12"/>
      <c r="BD81" s="12"/>
      <c r="BE81" s="12"/>
      <c r="BF81" s="12"/>
      <c r="BG81" s="12"/>
      <c r="BH81" s="12"/>
      <c r="BI81" s="12"/>
      <c r="BJ81" s="12"/>
      <c r="BK81" s="12"/>
      <c r="BL81" s="12"/>
      <c r="BM81" s="12"/>
      <c r="BN81" s="12"/>
      <c r="BO81" s="12"/>
      <c r="BP81" s="12"/>
      <c r="BQ81" s="12"/>
      <c r="BR81" s="12"/>
    </row>
    <row r="82" spans="1:70" x14ac:dyDescent="0.2">
      <c r="A82" s="12"/>
      <c r="B82" s="12"/>
      <c r="C82" s="12"/>
      <c r="D82" s="12"/>
      <c r="E82" s="12"/>
      <c r="F82" s="12"/>
      <c r="G82" s="12"/>
      <c r="H82" s="12"/>
      <c r="I82" s="12"/>
      <c r="J82" s="12"/>
      <c r="K82" s="12"/>
      <c r="L82" s="12"/>
      <c r="M82" s="12"/>
      <c r="N82" s="12"/>
      <c r="O82" s="12"/>
      <c r="P82" s="12"/>
      <c r="Q82" s="12"/>
      <c r="R82" s="12"/>
      <c r="S82" s="12"/>
      <c r="T82" s="12"/>
      <c r="U82" s="12"/>
      <c r="V82" s="12"/>
      <c r="W82" s="12"/>
      <c r="X82" s="12"/>
      <c r="Y82" s="12"/>
      <c r="Z82" s="12"/>
      <c r="AA82" s="12"/>
      <c r="AB82" s="12"/>
      <c r="AC82" s="12"/>
      <c r="AD82" s="12"/>
      <c r="AE82" s="12"/>
      <c r="AF82" s="12"/>
      <c r="AG82" s="12"/>
      <c r="AH82" s="12"/>
      <c r="AI82" s="12"/>
      <c r="AJ82" s="12"/>
      <c r="AK82" s="12"/>
      <c r="AL82" s="12"/>
      <c r="AM82" s="12"/>
      <c r="AN82" s="12"/>
      <c r="AO82" s="12"/>
      <c r="AP82" s="12"/>
      <c r="AQ82" s="12"/>
      <c r="AR82" s="12"/>
      <c r="AS82" s="12"/>
      <c r="AT82" s="12"/>
      <c r="AU82" s="12"/>
      <c r="AV82" s="12"/>
      <c r="AW82" s="12"/>
      <c r="AX82" s="12"/>
      <c r="AY82" s="12"/>
      <c r="AZ82" s="12"/>
      <c r="BA82" s="12"/>
      <c r="BB82" s="12"/>
      <c r="BC82" s="12"/>
      <c r="BD82" s="12"/>
      <c r="BE82" s="12"/>
      <c r="BF82" s="12"/>
      <c r="BG82" s="12"/>
      <c r="BH82" s="12"/>
      <c r="BI82" s="12"/>
      <c r="BJ82" s="12"/>
      <c r="BK82" s="12"/>
      <c r="BL82" s="12"/>
      <c r="BM82" s="12"/>
      <c r="BN82" s="12"/>
      <c r="BO82" s="12"/>
      <c r="BP82" s="12"/>
      <c r="BQ82" s="12"/>
      <c r="BR82" s="12"/>
    </row>
    <row r="83" spans="1:70" x14ac:dyDescent="0.2">
      <c r="A83" s="12"/>
      <c r="B83" s="12"/>
      <c r="C83" s="12"/>
      <c r="D83" s="12"/>
      <c r="E83" s="12"/>
      <c r="F83" s="12"/>
      <c r="G83" s="12"/>
      <c r="H83" s="12"/>
      <c r="I83" s="12"/>
      <c r="J83" s="12"/>
      <c r="K83" s="12"/>
      <c r="L83" s="12"/>
      <c r="M83" s="12"/>
      <c r="N83" s="12"/>
      <c r="O83" s="12"/>
      <c r="P83" s="12"/>
      <c r="Q83" s="12"/>
      <c r="R83" s="12"/>
      <c r="S83" s="12"/>
      <c r="T83" s="12"/>
      <c r="U83" s="12"/>
      <c r="V83" s="12"/>
      <c r="W83" s="12"/>
      <c r="X83" s="12"/>
      <c r="Y83" s="12"/>
      <c r="Z83" s="12"/>
      <c r="AA83" s="12"/>
      <c r="AB83" s="12"/>
      <c r="AC83" s="12"/>
      <c r="AD83" s="12"/>
      <c r="AE83" s="12"/>
      <c r="AF83" s="12"/>
      <c r="AG83" s="12"/>
      <c r="AH83" s="12"/>
      <c r="AI83" s="12"/>
      <c r="AJ83" s="12"/>
      <c r="AK83" s="12"/>
      <c r="AL83" s="12"/>
      <c r="AM83" s="12"/>
      <c r="AN83" s="12"/>
      <c r="AO83" s="12"/>
      <c r="AP83" s="12"/>
      <c r="AQ83" s="12"/>
      <c r="AR83" s="12"/>
      <c r="AS83" s="12"/>
      <c r="AT83" s="12"/>
      <c r="AU83" s="12"/>
      <c r="AV83" s="12"/>
      <c r="AW83" s="12"/>
      <c r="AX83" s="12"/>
      <c r="AY83" s="12"/>
      <c r="AZ83" s="12"/>
      <c r="BA83" s="12"/>
      <c r="BB83" s="12"/>
      <c r="BC83" s="12"/>
      <c r="BD83" s="12"/>
      <c r="BE83" s="12"/>
      <c r="BF83" s="12"/>
      <c r="BG83" s="12"/>
      <c r="BH83" s="12"/>
      <c r="BI83" s="12"/>
      <c r="BJ83" s="12"/>
      <c r="BK83" s="12"/>
      <c r="BL83" s="12"/>
      <c r="BM83" s="12"/>
      <c r="BN83" s="12"/>
      <c r="BO83" s="12"/>
      <c r="BP83" s="12"/>
      <c r="BQ83" s="12"/>
      <c r="BR83" s="12"/>
    </row>
    <row r="84" spans="1:70" x14ac:dyDescent="0.2">
      <c r="A84" s="12"/>
      <c r="B84" s="12"/>
      <c r="C84" s="12"/>
      <c r="D84" s="12"/>
      <c r="E84" s="12"/>
      <c r="F84" s="12"/>
      <c r="G84" s="12"/>
      <c r="H84" s="12"/>
      <c r="I84" s="12"/>
      <c r="J84" s="12"/>
      <c r="K84" s="12"/>
      <c r="L84" s="12"/>
      <c r="M84" s="12"/>
      <c r="N84" s="12"/>
      <c r="O84" s="12"/>
      <c r="P84" s="12"/>
      <c r="Q84" s="12"/>
      <c r="R84" s="12"/>
      <c r="S84" s="12"/>
      <c r="T84" s="12"/>
      <c r="U84" s="12"/>
      <c r="V84" s="12"/>
      <c r="W84" s="12"/>
      <c r="X84" s="12"/>
      <c r="Y84" s="12"/>
      <c r="Z84" s="12"/>
      <c r="AA84" s="12"/>
      <c r="AB84" s="12"/>
      <c r="AC84" s="12"/>
      <c r="AD84" s="12"/>
      <c r="AE84" s="12"/>
      <c r="AF84" s="12"/>
      <c r="AG84" s="12"/>
      <c r="AH84" s="12"/>
      <c r="AI84" s="12"/>
      <c r="AJ84" s="12"/>
      <c r="AK84" s="12"/>
      <c r="AL84" s="12"/>
      <c r="AM84" s="12"/>
      <c r="AN84" s="12"/>
      <c r="AO84" s="12"/>
      <c r="AP84" s="12"/>
      <c r="AQ84" s="12"/>
      <c r="AR84" s="12"/>
      <c r="AS84" s="12"/>
      <c r="AT84" s="12"/>
      <c r="AU84" s="12"/>
      <c r="AV84" s="12"/>
      <c r="AW84" s="12"/>
      <c r="AX84" s="12"/>
      <c r="AY84" s="12"/>
      <c r="AZ84" s="12"/>
      <c r="BA84" s="12"/>
      <c r="BB84" s="12"/>
      <c r="BC84" s="12"/>
      <c r="BD84" s="12"/>
      <c r="BE84" s="12"/>
      <c r="BF84" s="12"/>
      <c r="BG84" s="12"/>
      <c r="BH84" s="12"/>
      <c r="BI84" s="12"/>
      <c r="BJ84" s="12"/>
      <c r="BK84" s="12"/>
      <c r="BL84" s="12"/>
      <c r="BM84" s="12"/>
      <c r="BN84" s="12"/>
      <c r="BO84" s="12"/>
      <c r="BP84" s="12"/>
      <c r="BQ84" s="12"/>
      <c r="BR84" s="12"/>
    </row>
    <row r="85" spans="1:70" x14ac:dyDescent="0.2">
      <c r="A85" s="12"/>
      <c r="B85" s="12"/>
      <c r="C85" s="12"/>
      <c r="D85" s="12"/>
      <c r="E85" s="12"/>
      <c r="F85" s="12"/>
      <c r="G85" s="12"/>
      <c r="H85" s="12"/>
      <c r="I85" s="12"/>
      <c r="J85" s="12"/>
      <c r="K85" s="12"/>
      <c r="L85" s="12"/>
      <c r="M85" s="12"/>
      <c r="N85" s="12"/>
      <c r="O85" s="12"/>
      <c r="P85" s="12"/>
      <c r="Q85" s="12"/>
      <c r="R85" s="12"/>
      <c r="S85" s="12"/>
      <c r="T85" s="12"/>
      <c r="U85" s="12"/>
      <c r="V85" s="12"/>
      <c r="W85" s="12"/>
      <c r="X85" s="12"/>
      <c r="Y85" s="12"/>
      <c r="Z85" s="12"/>
      <c r="AA85" s="12"/>
      <c r="AB85" s="12"/>
      <c r="AC85" s="12"/>
      <c r="AD85" s="12"/>
      <c r="AE85" s="12"/>
      <c r="AF85" s="12"/>
      <c r="AG85" s="12"/>
      <c r="AH85" s="12"/>
      <c r="AI85" s="12"/>
      <c r="AJ85" s="12"/>
      <c r="AK85" s="12"/>
      <c r="AL85" s="12"/>
      <c r="AM85" s="12"/>
      <c r="AN85" s="12"/>
      <c r="AO85" s="12"/>
      <c r="AP85" s="12"/>
      <c r="AQ85" s="12"/>
      <c r="AR85" s="12"/>
      <c r="AS85" s="12"/>
      <c r="AT85" s="12"/>
      <c r="AU85" s="12"/>
      <c r="AV85" s="12"/>
      <c r="AW85" s="12"/>
      <c r="AX85" s="12"/>
      <c r="AY85" s="12"/>
      <c r="AZ85" s="12"/>
      <c r="BA85" s="12"/>
      <c r="BB85" s="12"/>
      <c r="BC85" s="12"/>
      <c r="BD85" s="12"/>
      <c r="BE85" s="12"/>
      <c r="BF85" s="12"/>
      <c r="BG85" s="12"/>
      <c r="BH85" s="12"/>
      <c r="BI85" s="12"/>
      <c r="BJ85" s="12"/>
      <c r="BK85" s="12"/>
      <c r="BL85" s="12"/>
      <c r="BM85" s="12"/>
      <c r="BN85" s="12"/>
      <c r="BO85" s="12"/>
      <c r="BP85" s="12"/>
      <c r="BQ85" s="12"/>
      <c r="BR85" s="12"/>
    </row>
    <row r="86" spans="1:70" x14ac:dyDescent="0.2">
      <c r="A86" s="12"/>
      <c r="B86" s="12"/>
      <c r="C86" s="12"/>
      <c r="D86" s="12"/>
      <c r="E86" s="12"/>
      <c r="F86" s="12"/>
      <c r="G86" s="12"/>
      <c r="H86" s="12"/>
      <c r="I86" s="12"/>
      <c r="J86" s="12"/>
      <c r="K86" s="12"/>
      <c r="L86" s="12"/>
      <c r="M86" s="12"/>
      <c r="N86" s="12"/>
      <c r="O86" s="12"/>
      <c r="P86" s="12"/>
    </row>
    <row r="87" spans="1:70" x14ac:dyDescent="0.2">
      <c r="A87" s="12"/>
      <c r="B87" s="12"/>
      <c r="C87" s="12"/>
      <c r="D87" s="12"/>
      <c r="E87" s="12"/>
      <c r="F87" s="12"/>
      <c r="G87" s="12"/>
      <c r="H87" s="12"/>
      <c r="I87" s="12"/>
      <c r="J87" s="12"/>
      <c r="K87" s="12"/>
      <c r="L87" s="12"/>
      <c r="M87" s="12"/>
      <c r="N87" s="12"/>
      <c r="O87" s="12"/>
      <c r="P87" s="12"/>
    </row>
    <row r="88" spans="1:70" x14ac:dyDescent="0.2">
      <c r="A88" s="12"/>
      <c r="B88" s="12"/>
      <c r="C88" s="12"/>
      <c r="D88" s="12"/>
      <c r="E88" s="12"/>
      <c r="F88" s="12"/>
      <c r="G88" s="12"/>
      <c r="H88" s="12"/>
      <c r="I88" s="12"/>
      <c r="J88" s="12"/>
      <c r="K88" s="12"/>
      <c r="L88" s="12"/>
      <c r="M88" s="12"/>
      <c r="N88" s="12"/>
      <c r="O88" s="12"/>
      <c r="P88" s="12"/>
    </row>
    <row r="89" spans="1:70" x14ac:dyDescent="0.2">
      <c r="A89" s="12"/>
      <c r="B89" s="12"/>
      <c r="C89" s="12"/>
      <c r="D89" s="12"/>
      <c r="E89" s="12"/>
      <c r="F89" s="12"/>
      <c r="G89" s="12"/>
      <c r="H89" s="12"/>
      <c r="I89" s="12"/>
      <c r="J89" s="12"/>
      <c r="K89" s="12"/>
      <c r="L89" s="12"/>
      <c r="M89" s="12"/>
      <c r="N89" s="12"/>
      <c r="O89" s="12"/>
      <c r="P89" s="12"/>
    </row>
    <row r="90" spans="1:70" x14ac:dyDescent="0.2">
      <c r="A90" s="12"/>
      <c r="B90" s="12"/>
      <c r="C90" s="12"/>
      <c r="D90" s="12"/>
      <c r="E90" s="12"/>
      <c r="F90" s="12"/>
      <c r="G90" s="12"/>
      <c r="H90" s="12"/>
      <c r="I90" s="12"/>
      <c r="J90" s="12"/>
      <c r="K90" s="12"/>
      <c r="L90" s="12"/>
      <c r="M90" s="12"/>
      <c r="N90" s="12"/>
      <c r="O90" s="12"/>
      <c r="P90" s="12"/>
    </row>
    <row r="91" spans="1:70" x14ac:dyDescent="0.2">
      <c r="A91" s="12"/>
      <c r="B91" s="12"/>
      <c r="C91" s="12"/>
      <c r="D91" s="12"/>
      <c r="E91" s="12"/>
      <c r="F91" s="12"/>
      <c r="G91" s="12"/>
      <c r="H91" s="12"/>
      <c r="I91" s="12"/>
      <c r="J91" s="12"/>
      <c r="K91" s="12"/>
      <c r="L91" s="12"/>
      <c r="M91" s="12"/>
      <c r="N91" s="12"/>
      <c r="O91" s="12"/>
      <c r="P91" s="12"/>
    </row>
    <row r="92" spans="1:70" x14ac:dyDescent="0.2">
      <c r="A92" s="12"/>
      <c r="B92" s="12"/>
      <c r="C92" s="12"/>
      <c r="D92" s="12"/>
      <c r="E92" s="12"/>
      <c r="F92" s="12"/>
      <c r="G92" s="12"/>
      <c r="H92" s="12"/>
      <c r="I92" s="12"/>
      <c r="J92" s="12"/>
      <c r="K92" s="12"/>
      <c r="L92" s="12"/>
      <c r="M92" s="12"/>
      <c r="N92" s="12"/>
      <c r="O92" s="12"/>
      <c r="P92" s="12"/>
    </row>
    <row r="93" spans="1:70" x14ac:dyDescent="0.2">
      <c r="A93" s="12"/>
      <c r="B93" s="12"/>
      <c r="C93" s="12"/>
      <c r="D93" s="12"/>
      <c r="E93" s="12"/>
      <c r="F93" s="12"/>
      <c r="G93" s="12"/>
      <c r="H93" s="12"/>
      <c r="I93" s="12"/>
      <c r="J93" s="12"/>
      <c r="K93" s="12"/>
      <c r="L93" s="12"/>
      <c r="M93" s="12"/>
      <c r="N93" s="12"/>
      <c r="O93" s="12"/>
      <c r="P93" s="12"/>
    </row>
    <row r="94" spans="1:70" x14ac:dyDescent="0.2">
      <c r="A94" s="12"/>
      <c r="B94" s="12"/>
      <c r="C94" s="12"/>
      <c r="D94" s="12"/>
      <c r="E94" s="12"/>
      <c r="F94" s="12"/>
      <c r="G94" s="12"/>
      <c r="H94" s="12"/>
      <c r="I94" s="12"/>
      <c r="J94" s="12"/>
      <c r="K94" s="12"/>
      <c r="L94" s="12"/>
      <c r="M94" s="12"/>
      <c r="N94" s="12"/>
      <c r="O94" s="12"/>
      <c r="P94" s="12"/>
    </row>
    <row r="95" spans="1:70" x14ac:dyDescent="0.2">
      <c r="A95" s="12"/>
      <c r="B95" s="12"/>
      <c r="C95" s="12"/>
      <c r="D95" s="12"/>
      <c r="E95" s="12"/>
      <c r="F95" s="12"/>
      <c r="G95" s="12"/>
      <c r="H95" s="12"/>
      <c r="I95" s="12"/>
      <c r="J95" s="12"/>
      <c r="K95" s="12"/>
      <c r="L95" s="12"/>
      <c r="M95" s="12"/>
      <c r="N95" s="12"/>
      <c r="O95" s="12"/>
      <c r="P95" s="12"/>
    </row>
    <row r="96" spans="1:70" x14ac:dyDescent="0.2">
      <c r="A96" s="12"/>
      <c r="B96" s="12"/>
      <c r="C96" s="12"/>
      <c r="D96" s="12"/>
      <c r="E96" s="12"/>
      <c r="F96" s="12"/>
      <c r="G96" s="12"/>
      <c r="H96" s="12"/>
      <c r="I96" s="12"/>
      <c r="J96" s="12"/>
      <c r="K96" s="12"/>
      <c r="L96" s="12"/>
      <c r="M96" s="12"/>
      <c r="N96" s="12"/>
      <c r="O96" s="12"/>
      <c r="P96" s="12"/>
    </row>
    <row r="97" spans="1:16" x14ac:dyDescent="0.2">
      <c r="A97" s="12"/>
      <c r="B97" s="12"/>
      <c r="C97" s="12"/>
      <c r="D97" s="12"/>
      <c r="E97" s="12"/>
      <c r="F97" s="12"/>
      <c r="G97" s="12"/>
      <c r="H97" s="12"/>
      <c r="I97" s="12"/>
      <c r="J97" s="12"/>
      <c r="K97" s="12"/>
      <c r="L97" s="12"/>
      <c r="M97" s="12"/>
      <c r="N97" s="12"/>
      <c r="O97" s="12"/>
      <c r="P97" s="12"/>
    </row>
    <row r="98" spans="1:16" x14ac:dyDescent="0.2">
      <c r="A98" s="12"/>
      <c r="B98" s="12"/>
      <c r="C98" s="12"/>
      <c r="D98" s="12"/>
      <c r="E98" s="12"/>
      <c r="F98" s="12"/>
      <c r="G98" s="12"/>
      <c r="H98" s="12"/>
      <c r="I98" s="12"/>
      <c r="J98" s="12"/>
      <c r="K98" s="12"/>
      <c r="L98" s="12"/>
      <c r="M98" s="12"/>
      <c r="N98" s="12"/>
      <c r="O98" s="12"/>
      <c r="P98" s="12"/>
    </row>
    <row r="99" spans="1:16" x14ac:dyDescent="0.2">
      <c r="A99" s="12"/>
      <c r="B99" s="12"/>
      <c r="C99" s="12"/>
      <c r="D99" s="12"/>
      <c r="E99" s="12"/>
      <c r="F99" s="12"/>
      <c r="G99" s="12"/>
      <c r="H99" s="12"/>
      <c r="I99" s="12"/>
      <c r="J99" s="12"/>
      <c r="K99" s="12"/>
      <c r="L99" s="12"/>
      <c r="M99" s="12"/>
      <c r="N99" s="12"/>
      <c r="O99" s="12"/>
      <c r="P99" s="12"/>
    </row>
    <row r="100" spans="1:16" x14ac:dyDescent="0.2">
      <c r="A100" s="12"/>
      <c r="B100" s="12"/>
      <c r="C100" s="12"/>
      <c r="D100" s="12"/>
      <c r="E100" s="12"/>
      <c r="F100" s="12"/>
      <c r="G100" s="12"/>
      <c r="H100" s="12"/>
      <c r="I100" s="12"/>
      <c r="J100" s="12"/>
      <c r="K100" s="12"/>
      <c r="L100" s="12"/>
      <c r="M100" s="12"/>
      <c r="N100" s="12"/>
      <c r="O100" s="12"/>
      <c r="P100" s="12"/>
    </row>
    <row r="101" spans="1:16" x14ac:dyDescent="0.2">
      <c r="A101" s="12"/>
      <c r="B101" s="12"/>
      <c r="C101" s="12"/>
      <c r="D101" s="12"/>
      <c r="E101" s="12"/>
      <c r="F101" s="12"/>
      <c r="G101" s="12"/>
      <c r="H101" s="12"/>
      <c r="I101" s="12"/>
      <c r="J101" s="12"/>
      <c r="K101" s="12"/>
      <c r="L101" s="12"/>
      <c r="M101" s="12"/>
      <c r="N101" s="12"/>
      <c r="O101" s="12"/>
      <c r="P101" s="12"/>
    </row>
    <row r="102" spans="1:16" x14ac:dyDescent="0.2">
      <c r="A102" s="12"/>
      <c r="B102" s="12"/>
      <c r="C102" s="12"/>
      <c r="D102" s="12"/>
      <c r="E102" s="12"/>
      <c r="F102" s="12"/>
      <c r="G102" s="12"/>
      <c r="H102" s="12"/>
      <c r="I102" s="12"/>
      <c r="J102" s="12"/>
      <c r="K102" s="12"/>
      <c r="L102" s="12"/>
      <c r="M102" s="12"/>
      <c r="N102" s="12"/>
      <c r="O102" s="12"/>
      <c r="P102" s="12"/>
    </row>
    <row r="103" spans="1:16" x14ac:dyDescent="0.2">
      <c r="A103" s="12"/>
      <c r="B103" s="12"/>
      <c r="C103" s="12"/>
      <c r="D103" s="12"/>
      <c r="E103" s="12"/>
      <c r="F103" s="12"/>
      <c r="G103" s="12"/>
      <c r="H103" s="12"/>
      <c r="I103" s="12"/>
      <c r="J103" s="12"/>
      <c r="K103" s="12"/>
      <c r="L103" s="12"/>
      <c r="M103" s="12"/>
      <c r="N103" s="12"/>
      <c r="O103" s="12"/>
      <c r="P103" s="12"/>
    </row>
    <row r="104" spans="1:16" x14ac:dyDescent="0.2">
      <c r="A104" s="12"/>
      <c r="B104" s="12"/>
      <c r="C104" s="12"/>
      <c r="D104" s="12"/>
      <c r="E104" s="12"/>
      <c r="F104" s="12"/>
      <c r="G104" s="12"/>
      <c r="H104" s="12"/>
      <c r="I104" s="12"/>
      <c r="J104" s="12"/>
      <c r="K104" s="12"/>
      <c r="L104" s="12"/>
      <c r="M104" s="12"/>
      <c r="N104" s="12"/>
      <c r="O104" s="12"/>
      <c r="P104" s="12"/>
    </row>
    <row r="105" spans="1:16" x14ac:dyDescent="0.2">
      <c r="A105" s="12"/>
      <c r="B105" s="12"/>
      <c r="C105" s="12"/>
      <c r="D105" s="12"/>
      <c r="E105" s="12"/>
      <c r="F105" s="12"/>
      <c r="G105" s="12"/>
      <c r="H105" s="12"/>
      <c r="I105" s="12"/>
      <c r="J105" s="12"/>
      <c r="K105" s="12"/>
      <c r="L105" s="12"/>
      <c r="M105" s="12"/>
      <c r="N105" s="12"/>
      <c r="O105" s="12"/>
      <c r="P105" s="12"/>
    </row>
    <row r="106" spans="1:16" x14ac:dyDescent="0.2">
      <c r="A106" s="12"/>
      <c r="B106" s="12"/>
      <c r="C106" s="12"/>
      <c r="D106" s="12"/>
      <c r="E106" s="12"/>
      <c r="F106" s="12"/>
      <c r="G106" s="12"/>
      <c r="H106" s="12"/>
      <c r="I106" s="12"/>
      <c r="J106" s="12"/>
      <c r="K106" s="12"/>
      <c r="L106" s="12"/>
      <c r="M106" s="12"/>
      <c r="N106" s="12"/>
      <c r="O106" s="12"/>
      <c r="P106" s="12"/>
    </row>
    <row r="107" spans="1:16" x14ac:dyDescent="0.2">
      <c r="A107" s="12"/>
      <c r="B107" s="12"/>
      <c r="C107" s="12"/>
      <c r="D107" s="12"/>
      <c r="E107" s="12"/>
      <c r="F107" s="12"/>
      <c r="G107" s="12"/>
      <c r="H107" s="12"/>
      <c r="I107" s="12"/>
      <c r="J107" s="12"/>
      <c r="K107" s="12"/>
      <c r="L107" s="12"/>
      <c r="M107" s="12"/>
      <c r="N107" s="12"/>
      <c r="O107" s="12"/>
      <c r="P107" s="12"/>
    </row>
    <row r="108" spans="1:16" x14ac:dyDescent="0.2">
      <c r="A108" s="12"/>
      <c r="B108" s="12"/>
      <c r="C108" s="12"/>
      <c r="D108" s="12"/>
      <c r="E108" s="12"/>
      <c r="F108" s="12"/>
      <c r="G108" s="12"/>
      <c r="H108" s="12"/>
      <c r="I108" s="12"/>
      <c r="J108" s="12"/>
      <c r="K108" s="12"/>
      <c r="L108" s="12"/>
      <c r="M108" s="12"/>
      <c r="N108" s="12"/>
      <c r="O108" s="12"/>
      <c r="P108" s="12"/>
    </row>
    <row r="109" spans="1:16" x14ac:dyDescent="0.2">
      <c r="A109" s="12"/>
      <c r="B109" s="12"/>
      <c r="C109" s="12"/>
      <c r="D109" s="12"/>
      <c r="E109" s="12"/>
      <c r="F109" s="12"/>
      <c r="G109" s="12"/>
      <c r="H109" s="12"/>
      <c r="I109" s="12"/>
      <c r="J109" s="12"/>
      <c r="K109" s="12"/>
      <c r="L109" s="12"/>
      <c r="M109" s="12"/>
      <c r="N109" s="12"/>
      <c r="O109" s="12"/>
      <c r="P109" s="12"/>
    </row>
    <row r="110" spans="1:16" x14ac:dyDescent="0.2">
      <c r="A110" s="12"/>
      <c r="B110" s="12"/>
      <c r="C110" s="12"/>
      <c r="D110" s="12"/>
      <c r="E110" s="12"/>
      <c r="F110" s="12"/>
      <c r="G110" s="12"/>
      <c r="H110" s="12"/>
      <c r="I110" s="12"/>
      <c r="J110" s="12"/>
      <c r="K110" s="12"/>
      <c r="L110" s="12"/>
      <c r="M110" s="12"/>
      <c r="N110" s="12"/>
      <c r="O110" s="12"/>
      <c r="P110" s="12"/>
    </row>
    <row r="111" spans="1:16" x14ac:dyDescent="0.2">
      <c r="A111" s="12"/>
      <c r="B111" s="12"/>
      <c r="C111" s="12"/>
      <c r="D111" s="12"/>
      <c r="E111" s="12"/>
      <c r="F111" s="12"/>
      <c r="G111" s="12"/>
      <c r="H111" s="12"/>
      <c r="I111" s="12"/>
      <c r="J111" s="12"/>
      <c r="K111" s="12"/>
      <c r="L111" s="12"/>
      <c r="M111" s="12"/>
      <c r="N111" s="12"/>
      <c r="O111" s="12"/>
      <c r="P111" s="12"/>
    </row>
    <row r="112" spans="1:16" x14ac:dyDescent="0.2">
      <c r="A112" s="12"/>
      <c r="B112" s="12"/>
      <c r="C112" s="12"/>
      <c r="D112" s="12"/>
      <c r="E112" s="12"/>
      <c r="F112" s="12"/>
      <c r="G112" s="12"/>
      <c r="H112" s="12"/>
      <c r="I112" s="12"/>
      <c r="J112" s="12"/>
      <c r="K112" s="12"/>
      <c r="L112" s="12"/>
      <c r="M112" s="12"/>
      <c r="N112" s="12"/>
      <c r="O112" s="12"/>
      <c r="P112" s="12"/>
    </row>
    <row r="113" spans="1:16" x14ac:dyDescent="0.2">
      <c r="A113" s="12"/>
      <c r="B113" s="12"/>
      <c r="C113" s="12"/>
      <c r="D113" s="12"/>
      <c r="E113" s="12"/>
      <c r="F113" s="12"/>
      <c r="G113" s="12"/>
      <c r="H113" s="12"/>
      <c r="I113" s="12"/>
      <c r="J113" s="12"/>
      <c r="K113" s="12"/>
      <c r="L113" s="12"/>
      <c r="M113" s="12"/>
      <c r="N113" s="12"/>
      <c r="O113" s="12"/>
      <c r="P113" s="12"/>
    </row>
    <row r="114" spans="1:16" x14ac:dyDescent="0.2">
      <c r="A114" s="12"/>
      <c r="B114" s="12"/>
      <c r="C114" s="12"/>
      <c r="D114" s="12"/>
      <c r="E114" s="12"/>
      <c r="F114" s="12"/>
      <c r="G114" s="12"/>
      <c r="H114" s="12"/>
      <c r="I114" s="12"/>
      <c r="J114" s="12"/>
      <c r="K114" s="12"/>
      <c r="L114" s="12"/>
      <c r="M114" s="12"/>
      <c r="N114" s="12"/>
      <c r="O114" s="12"/>
      <c r="P114" s="12"/>
    </row>
    <row r="115" spans="1:16" x14ac:dyDescent="0.2">
      <c r="A115" s="12"/>
      <c r="B115" s="12"/>
      <c r="C115" s="12"/>
      <c r="D115" s="12"/>
      <c r="E115" s="12"/>
      <c r="F115" s="12"/>
      <c r="G115" s="12"/>
      <c r="H115" s="12"/>
      <c r="I115" s="12"/>
      <c r="J115" s="12"/>
      <c r="K115" s="12"/>
      <c r="L115" s="12"/>
      <c r="M115" s="12"/>
      <c r="N115" s="12"/>
      <c r="O115" s="12"/>
      <c r="P115" s="12"/>
    </row>
    <row r="116" spans="1:16" x14ac:dyDescent="0.2">
      <c r="A116" s="12"/>
      <c r="B116" s="12"/>
      <c r="C116" s="12"/>
      <c r="D116" s="12"/>
      <c r="E116" s="12"/>
      <c r="F116" s="12"/>
      <c r="G116" s="12"/>
      <c r="H116" s="12"/>
      <c r="I116" s="12"/>
      <c r="J116" s="12"/>
      <c r="K116" s="12"/>
      <c r="L116" s="12"/>
      <c r="M116" s="12"/>
      <c r="N116" s="12"/>
      <c r="O116" s="12"/>
      <c r="P116" s="12"/>
    </row>
    <row r="117" spans="1:16" x14ac:dyDescent="0.2">
      <c r="A117" s="12"/>
      <c r="B117" s="12"/>
      <c r="C117" s="12"/>
      <c r="D117" s="12"/>
      <c r="E117" s="12"/>
      <c r="F117" s="12"/>
      <c r="G117" s="12"/>
      <c r="H117" s="12"/>
      <c r="I117" s="12"/>
      <c r="J117" s="12"/>
      <c r="K117" s="12"/>
      <c r="L117" s="12"/>
      <c r="M117" s="12"/>
      <c r="N117" s="12"/>
      <c r="O117" s="12"/>
      <c r="P117" s="12"/>
    </row>
    <row r="118" spans="1:16" x14ac:dyDescent="0.2">
      <c r="A118" s="12"/>
      <c r="B118" s="12"/>
      <c r="C118" s="12"/>
      <c r="D118" s="12"/>
      <c r="E118" s="12"/>
      <c r="F118" s="12"/>
      <c r="G118" s="12"/>
      <c r="H118" s="12"/>
      <c r="I118" s="12"/>
      <c r="J118" s="12"/>
      <c r="K118" s="12"/>
      <c r="L118" s="12"/>
      <c r="M118" s="12"/>
      <c r="N118" s="12"/>
      <c r="O118" s="12"/>
      <c r="P118" s="12"/>
    </row>
    <row r="119" spans="1:16" x14ac:dyDescent="0.2">
      <c r="A119" s="12"/>
      <c r="B119" s="12"/>
      <c r="C119" s="12"/>
      <c r="D119" s="12"/>
      <c r="E119" s="12"/>
      <c r="F119" s="12"/>
      <c r="G119" s="12"/>
      <c r="H119" s="12"/>
      <c r="I119" s="12"/>
      <c r="J119" s="12"/>
      <c r="K119" s="12"/>
      <c r="L119" s="12"/>
      <c r="M119" s="12"/>
      <c r="N119" s="12"/>
      <c r="O119" s="12"/>
      <c r="P119" s="12"/>
    </row>
    <row r="120" spans="1:16" x14ac:dyDescent="0.2">
      <c r="A120" s="12"/>
      <c r="B120" s="12"/>
      <c r="C120" s="12"/>
      <c r="D120" s="12"/>
      <c r="E120" s="12"/>
      <c r="F120" s="12"/>
      <c r="G120" s="12"/>
      <c r="H120" s="12"/>
      <c r="I120" s="12"/>
      <c r="J120" s="12"/>
      <c r="K120" s="12"/>
      <c r="L120" s="12"/>
      <c r="M120" s="12"/>
      <c r="N120" s="12"/>
      <c r="O120" s="12"/>
      <c r="P120" s="12"/>
    </row>
    <row r="121" spans="1:16" x14ac:dyDescent="0.2">
      <c r="A121" s="12"/>
      <c r="B121" s="12"/>
      <c r="C121" s="12"/>
      <c r="D121" s="12"/>
      <c r="E121" s="12"/>
      <c r="F121" s="12"/>
      <c r="G121" s="12"/>
      <c r="H121" s="12"/>
      <c r="I121" s="12"/>
      <c r="J121" s="12"/>
      <c r="K121" s="12"/>
      <c r="L121" s="12"/>
      <c r="M121" s="12"/>
      <c r="N121" s="12"/>
      <c r="O121" s="12"/>
      <c r="P121" s="12"/>
    </row>
    <row r="122" spans="1:16" x14ac:dyDescent="0.2">
      <c r="A122" s="12"/>
      <c r="B122" s="12"/>
      <c r="C122" s="12"/>
      <c r="D122" s="12"/>
      <c r="E122" s="12"/>
      <c r="F122" s="12"/>
      <c r="G122" s="12"/>
      <c r="H122" s="12"/>
      <c r="I122" s="12"/>
      <c r="J122" s="12"/>
      <c r="K122" s="12"/>
      <c r="L122" s="12"/>
      <c r="M122" s="12"/>
      <c r="N122" s="12"/>
      <c r="O122" s="12"/>
      <c r="P122" s="12"/>
    </row>
    <row r="123" spans="1:16" x14ac:dyDescent="0.2">
      <c r="A123" s="12"/>
      <c r="B123" s="12"/>
      <c r="C123" s="12"/>
      <c r="D123" s="12"/>
      <c r="E123" s="12"/>
      <c r="F123" s="12"/>
      <c r="G123" s="12"/>
      <c r="H123" s="12"/>
      <c r="I123" s="12"/>
      <c r="J123" s="12"/>
      <c r="K123" s="12"/>
      <c r="L123" s="12"/>
      <c r="M123" s="12"/>
      <c r="N123" s="12"/>
      <c r="O123" s="12"/>
      <c r="P123" s="12"/>
    </row>
    <row r="124" spans="1:16" x14ac:dyDescent="0.2">
      <c r="A124" s="12"/>
      <c r="B124" s="12"/>
      <c r="C124" s="12"/>
      <c r="D124" s="12"/>
      <c r="E124" s="12"/>
      <c r="F124" s="12"/>
      <c r="G124" s="12"/>
      <c r="H124" s="12"/>
      <c r="I124" s="12"/>
      <c r="J124" s="12"/>
      <c r="K124" s="12"/>
      <c r="L124" s="12"/>
      <c r="M124" s="12"/>
      <c r="N124" s="12"/>
      <c r="O124" s="12"/>
      <c r="P124" s="12"/>
    </row>
    <row r="125" spans="1:16" x14ac:dyDescent="0.2">
      <c r="A125" s="12"/>
      <c r="B125" s="12"/>
      <c r="C125" s="12"/>
      <c r="D125" s="12"/>
      <c r="E125" s="12"/>
      <c r="F125" s="12"/>
      <c r="G125" s="12"/>
      <c r="H125" s="12"/>
      <c r="I125" s="12"/>
      <c r="J125" s="12"/>
      <c r="K125" s="12"/>
      <c r="L125" s="12"/>
      <c r="M125" s="12"/>
      <c r="N125" s="12"/>
      <c r="O125" s="12"/>
      <c r="P125" s="12"/>
    </row>
    <row r="126" spans="1:16" x14ac:dyDescent="0.2">
      <c r="A126" s="12"/>
      <c r="B126" s="12"/>
      <c r="C126" s="12"/>
      <c r="D126" s="12"/>
      <c r="E126" s="12"/>
      <c r="F126" s="12"/>
      <c r="G126" s="12"/>
      <c r="H126" s="12"/>
      <c r="I126" s="12"/>
      <c r="J126" s="12"/>
      <c r="K126" s="12"/>
      <c r="L126" s="12"/>
      <c r="M126" s="12"/>
      <c r="N126" s="12"/>
      <c r="O126" s="12"/>
      <c r="P126" s="12"/>
    </row>
    <row r="127" spans="1:16" x14ac:dyDescent="0.2">
      <c r="A127" s="12"/>
      <c r="B127" s="12"/>
      <c r="C127" s="12"/>
      <c r="D127" s="12"/>
      <c r="E127" s="12"/>
      <c r="F127" s="12"/>
      <c r="G127" s="12"/>
      <c r="H127" s="12"/>
      <c r="I127" s="12"/>
      <c r="J127" s="12"/>
      <c r="K127" s="12"/>
      <c r="L127" s="12"/>
      <c r="M127" s="12"/>
      <c r="N127" s="12"/>
      <c r="O127" s="12"/>
      <c r="P127" s="12"/>
    </row>
    <row r="128" spans="1:16" x14ac:dyDescent="0.2">
      <c r="A128" s="12"/>
      <c r="B128" s="12"/>
      <c r="C128" s="12"/>
      <c r="D128" s="12"/>
      <c r="E128" s="12"/>
      <c r="F128" s="12"/>
      <c r="G128" s="12"/>
      <c r="H128" s="12"/>
      <c r="I128" s="12"/>
      <c r="J128" s="12"/>
      <c r="K128" s="12"/>
      <c r="L128" s="12"/>
      <c r="M128" s="12"/>
      <c r="N128" s="12"/>
      <c r="O128" s="12"/>
      <c r="P128" s="12"/>
    </row>
    <row r="129" spans="1:16" x14ac:dyDescent="0.2">
      <c r="A129" s="12"/>
      <c r="B129" s="12"/>
      <c r="C129" s="12"/>
      <c r="D129" s="12"/>
      <c r="E129" s="12"/>
      <c r="F129" s="12"/>
      <c r="G129" s="12"/>
      <c r="H129" s="12"/>
      <c r="I129" s="12"/>
      <c r="J129" s="12"/>
      <c r="K129" s="12"/>
      <c r="L129" s="12"/>
      <c r="M129" s="12"/>
      <c r="N129" s="12"/>
      <c r="O129" s="12"/>
      <c r="P129" s="12"/>
    </row>
    <row r="130" spans="1:16" x14ac:dyDescent="0.2">
      <c r="A130" s="12"/>
      <c r="B130" s="12"/>
      <c r="C130" s="12"/>
      <c r="D130" s="12"/>
      <c r="E130" s="12"/>
      <c r="F130" s="12"/>
      <c r="G130" s="12"/>
      <c r="H130" s="12"/>
      <c r="I130" s="12"/>
      <c r="J130" s="12"/>
      <c r="K130" s="12"/>
      <c r="L130" s="12"/>
      <c r="M130" s="12"/>
      <c r="N130" s="12"/>
      <c r="O130" s="12"/>
      <c r="P130" s="12"/>
    </row>
    <row r="131" spans="1:16" x14ac:dyDescent="0.2">
      <c r="A131" s="12"/>
      <c r="B131" s="12"/>
      <c r="C131" s="12"/>
      <c r="D131" s="12"/>
      <c r="E131" s="12"/>
      <c r="F131" s="12"/>
      <c r="G131" s="12"/>
      <c r="H131" s="12"/>
      <c r="I131" s="12"/>
      <c r="J131" s="12"/>
      <c r="K131" s="12"/>
      <c r="L131" s="12"/>
      <c r="M131" s="12"/>
      <c r="N131" s="12"/>
      <c r="O131" s="12"/>
      <c r="P131" s="12"/>
    </row>
    <row r="132" spans="1:16" x14ac:dyDescent="0.2">
      <c r="A132" s="12"/>
      <c r="B132" s="12"/>
      <c r="C132" s="12"/>
      <c r="D132" s="12"/>
      <c r="E132" s="12"/>
      <c r="F132" s="12"/>
      <c r="G132" s="12"/>
      <c r="H132" s="12"/>
      <c r="I132" s="12"/>
      <c r="J132" s="12"/>
      <c r="K132" s="12"/>
      <c r="L132" s="12"/>
      <c r="M132" s="12"/>
      <c r="N132" s="12"/>
      <c r="O132" s="12"/>
      <c r="P132" s="12"/>
    </row>
    <row r="133" spans="1:16" x14ac:dyDescent="0.2">
      <c r="A133" s="12"/>
      <c r="B133" s="12"/>
      <c r="C133" s="12"/>
      <c r="D133" s="12"/>
      <c r="E133" s="12"/>
      <c r="F133" s="12"/>
      <c r="G133" s="12"/>
      <c r="H133" s="12"/>
      <c r="I133" s="12"/>
      <c r="J133" s="12"/>
      <c r="K133" s="12"/>
      <c r="L133" s="12"/>
      <c r="M133" s="12"/>
      <c r="N133" s="12"/>
      <c r="O133" s="12"/>
      <c r="P133" s="12"/>
    </row>
    <row r="134" spans="1:16" x14ac:dyDescent="0.2">
      <c r="A134" s="12"/>
      <c r="B134" s="12"/>
      <c r="C134" s="12"/>
      <c r="D134" s="12"/>
      <c r="E134" s="12"/>
      <c r="F134" s="12"/>
      <c r="G134" s="12"/>
      <c r="H134" s="12"/>
      <c r="I134" s="12"/>
      <c r="J134" s="12"/>
      <c r="K134" s="12"/>
      <c r="L134" s="12"/>
      <c r="M134" s="12"/>
      <c r="N134" s="12"/>
      <c r="O134" s="12"/>
      <c r="P134" s="12"/>
    </row>
    <row r="135" spans="1:16" x14ac:dyDescent="0.2">
      <c r="A135" s="12"/>
      <c r="B135" s="12"/>
      <c r="C135" s="12"/>
      <c r="D135" s="12"/>
      <c r="E135" s="12"/>
      <c r="F135" s="12"/>
      <c r="G135" s="12"/>
      <c r="H135" s="12"/>
      <c r="I135" s="12"/>
      <c r="J135" s="12"/>
      <c r="K135" s="12"/>
      <c r="L135" s="12"/>
      <c r="M135" s="12"/>
      <c r="N135" s="12"/>
      <c r="O135" s="12"/>
      <c r="P135" s="12"/>
    </row>
    <row r="136" spans="1:16" x14ac:dyDescent="0.2">
      <c r="A136" s="12"/>
      <c r="B136" s="12"/>
      <c r="C136" s="12"/>
      <c r="D136" s="12"/>
      <c r="E136" s="12"/>
      <c r="F136" s="12"/>
      <c r="G136" s="12"/>
      <c r="H136" s="12"/>
      <c r="I136" s="12"/>
      <c r="J136" s="12"/>
      <c r="K136" s="12"/>
      <c r="L136" s="12"/>
      <c r="M136" s="12"/>
      <c r="N136" s="12"/>
      <c r="O136" s="12"/>
      <c r="P136" s="12"/>
    </row>
    <row r="137" spans="1:16" x14ac:dyDescent="0.2">
      <c r="A137" s="12"/>
      <c r="B137" s="12"/>
      <c r="C137" s="12"/>
      <c r="D137" s="12"/>
      <c r="E137" s="12"/>
      <c r="F137" s="12"/>
      <c r="G137" s="12"/>
      <c r="H137" s="12"/>
      <c r="I137" s="12"/>
      <c r="J137" s="12"/>
      <c r="K137" s="12"/>
      <c r="L137" s="12"/>
      <c r="M137" s="12"/>
      <c r="N137" s="12"/>
      <c r="O137" s="12"/>
      <c r="P137" s="12"/>
    </row>
    <row r="138" spans="1:16" x14ac:dyDescent="0.2">
      <c r="A138" s="12"/>
      <c r="B138" s="12"/>
      <c r="C138" s="12"/>
      <c r="D138" s="12"/>
      <c r="E138" s="12"/>
      <c r="F138" s="12"/>
      <c r="G138" s="12"/>
      <c r="H138" s="12"/>
      <c r="I138" s="12"/>
      <c r="J138" s="12"/>
      <c r="K138" s="12"/>
      <c r="L138" s="12"/>
      <c r="M138" s="12"/>
      <c r="N138" s="12"/>
      <c r="O138" s="12"/>
      <c r="P138" s="12"/>
    </row>
    <row r="139" spans="1:16" x14ac:dyDescent="0.2">
      <c r="A139" s="12"/>
      <c r="B139" s="12"/>
      <c r="C139" s="12"/>
      <c r="D139" s="12"/>
      <c r="E139" s="12"/>
      <c r="F139" s="12"/>
      <c r="G139" s="12"/>
      <c r="H139" s="12"/>
      <c r="I139" s="12"/>
      <c r="J139" s="12"/>
      <c r="K139" s="12"/>
      <c r="L139" s="12"/>
      <c r="M139" s="12"/>
      <c r="N139" s="12"/>
      <c r="O139" s="12"/>
      <c r="P139" s="12"/>
    </row>
    <row r="140" spans="1:16" x14ac:dyDescent="0.2">
      <c r="A140" s="12"/>
      <c r="B140" s="12"/>
      <c r="C140" s="12"/>
      <c r="D140" s="12"/>
      <c r="E140" s="12"/>
      <c r="F140" s="12"/>
      <c r="G140" s="12"/>
      <c r="H140" s="12"/>
      <c r="I140" s="12"/>
      <c r="J140" s="12"/>
      <c r="K140" s="12"/>
      <c r="L140" s="12"/>
      <c r="M140" s="12"/>
      <c r="N140" s="12"/>
      <c r="O140" s="12"/>
      <c r="P140" s="12"/>
    </row>
    <row r="141" spans="1:16" x14ac:dyDescent="0.2">
      <c r="A141" s="12"/>
      <c r="B141" s="12"/>
      <c r="C141" s="12"/>
      <c r="D141" s="12"/>
      <c r="E141" s="12"/>
      <c r="F141" s="12"/>
      <c r="G141" s="12"/>
      <c r="H141" s="12"/>
      <c r="I141" s="12"/>
      <c r="J141" s="12"/>
      <c r="K141" s="12"/>
      <c r="L141" s="12"/>
      <c r="M141" s="12"/>
      <c r="N141" s="12"/>
      <c r="O141" s="12"/>
      <c r="P141" s="12"/>
    </row>
    <row r="142" spans="1:16" x14ac:dyDescent="0.2">
      <c r="A142" s="12"/>
      <c r="B142" s="12"/>
      <c r="C142" s="12"/>
      <c r="D142" s="12"/>
      <c r="E142" s="12"/>
      <c r="F142" s="12"/>
      <c r="G142" s="12"/>
      <c r="H142" s="12"/>
      <c r="I142" s="12"/>
      <c r="J142" s="12"/>
      <c r="K142" s="12"/>
      <c r="L142" s="12"/>
      <c r="M142" s="12"/>
      <c r="N142" s="12"/>
      <c r="O142" s="12"/>
      <c r="P142" s="12"/>
    </row>
    <row r="143" spans="1:16" x14ac:dyDescent="0.2">
      <c r="A143" s="12"/>
      <c r="B143" s="12"/>
      <c r="C143" s="12"/>
      <c r="D143" s="12"/>
      <c r="E143" s="12"/>
      <c r="F143" s="12"/>
      <c r="G143" s="12"/>
      <c r="H143" s="12"/>
      <c r="I143" s="12"/>
      <c r="J143" s="12"/>
      <c r="K143" s="12"/>
      <c r="L143" s="12"/>
      <c r="M143" s="12"/>
      <c r="N143" s="12"/>
      <c r="O143" s="12"/>
      <c r="P143" s="12"/>
    </row>
    <row r="144" spans="1:16" x14ac:dyDescent="0.2">
      <c r="A144" s="12"/>
      <c r="B144" s="12"/>
      <c r="C144" s="12"/>
      <c r="D144" s="12"/>
      <c r="E144" s="12"/>
      <c r="F144" s="12"/>
      <c r="G144" s="12"/>
      <c r="H144" s="12"/>
      <c r="I144" s="12"/>
      <c r="J144" s="12"/>
      <c r="K144" s="12"/>
      <c r="L144" s="12"/>
      <c r="M144" s="12"/>
      <c r="N144" s="12"/>
      <c r="O144" s="12"/>
      <c r="P144" s="12"/>
    </row>
    <row r="145" spans="1:16" x14ac:dyDescent="0.2">
      <c r="A145" s="12"/>
      <c r="B145" s="12"/>
      <c r="C145" s="12"/>
      <c r="D145" s="12"/>
      <c r="E145" s="12"/>
      <c r="F145" s="12"/>
      <c r="G145" s="12"/>
      <c r="H145" s="12"/>
      <c r="I145" s="12"/>
      <c r="J145" s="12"/>
      <c r="K145" s="12"/>
      <c r="L145" s="12"/>
      <c r="M145" s="12"/>
      <c r="N145" s="12"/>
      <c r="O145" s="12"/>
      <c r="P145" s="12"/>
    </row>
    <row r="146" spans="1:16" x14ac:dyDescent="0.2">
      <c r="A146" s="12"/>
      <c r="B146" s="12"/>
      <c r="C146" s="12"/>
      <c r="D146" s="12"/>
      <c r="E146" s="12"/>
      <c r="F146" s="12"/>
      <c r="G146" s="12"/>
      <c r="H146" s="12"/>
      <c r="I146" s="12"/>
      <c r="J146" s="12"/>
      <c r="K146" s="12"/>
      <c r="L146" s="12"/>
      <c r="M146" s="12"/>
      <c r="N146" s="12"/>
      <c r="O146" s="12"/>
      <c r="P146" s="12"/>
    </row>
    <row r="147" spans="1:16" x14ac:dyDescent="0.2">
      <c r="A147" s="12"/>
      <c r="B147" s="12"/>
      <c r="C147" s="12"/>
      <c r="D147" s="12"/>
      <c r="E147" s="12"/>
      <c r="F147" s="12"/>
      <c r="G147" s="12"/>
      <c r="H147" s="12"/>
      <c r="I147" s="12"/>
      <c r="J147" s="12"/>
      <c r="K147" s="12"/>
      <c r="L147" s="12"/>
      <c r="M147" s="12"/>
      <c r="N147" s="12"/>
      <c r="O147" s="12"/>
      <c r="P147" s="12"/>
    </row>
    <row r="148" spans="1:16" x14ac:dyDescent="0.2">
      <c r="A148" s="12"/>
      <c r="B148" s="12"/>
      <c r="C148" s="12"/>
      <c r="D148" s="12"/>
      <c r="E148" s="12"/>
      <c r="F148" s="12"/>
      <c r="G148" s="12"/>
      <c r="H148" s="12"/>
      <c r="I148" s="12"/>
      <c r="J148" s="12"/>
      <c r="K148" s="12"/>
      <c r="L148" s="12"/>
      <c r="M148" s="12"/>
      <c r="N148" s="12"/>
      <c r="O148" s="12"/>
      <c r="P148" s="12"/>
    </row>
    <row r="149" spans="1:16" x14ac:dyDescent="0.2">
      <c r="A149" s="12"/>
      <c r="B149" s="12"/>
      <c r="C149" s="12"/>
      <c r="D149" s="12"/>
      <c r="E149" s="12"/>
      <c r="F149" s="12"/>
      <c r="G149" s="12"/>
      <c r="H149" s="12"/>
      <c r="I149" s="12"/>
      <c r="J149" s="12"/>
      <c r="K149" s="12"/>
      <c r="L149" s="12"/>
      <c r="M149" s="12"/>
      <c r="N149" s="12"/>
      <c r="O149" s="12"/>
      <c r="P149" s="12"/>
    </row>
    <row r="150" spans="1:16" x14ac:dyDescent="0.2">
      <c r="A150" s="12"/>
      <c r="B150" s="12"/>
      <c r="C150" s="12"/>
      <c r="D150" s="12"/>
      <c r="E150" s="12"/>
      <c r="F150" s="12"/>
      <c r="G150" s="12"/>
      <c r="H150" s="12"/>
      <c r="I150" s="12"/>
      <c r="J150" s="12"/>
      <c r="K150" s="12"/>
      <c r="L150" s="12"/>
      <c r="M150" s="12"/>
      <c r="N150" s="12"/>
      <c r="O150" s="12"/>
      <c r="P150" s="12"/>
    </row>
    <row r="151" spans="1:16" x14ac:dyDescent="0.2">
      <c r="A151" s="12"/>
      <c r="B151" s="12"/>
      <c r="C151" s="12"/>
      <c r="D151" s="12"/>
      <c r="E151" s="12"/>
      <c r="F151" s="12"/>
      <c r="G151" s="12"/>
      <c r="H151" s="12"/>
      <c r="I151" s="12"/>
      <c r="J151" s="12"/>
      <c r="K151" s="12"/>
      <c r="L151" s="12"/>
      <c r="M151" s="12"/>
      <c r="N151" s="12"/>
      <c r="O151" s="12"/>
      <c r="P151" s="12"/>
    </row>
    <row r="152" spans="1:16" x14ac:dyDescent="0.2">
      <c r="A152" s="12"/>
      <c r="B152" s="12"/>
      <c r="C152" s="12"/>
      <c r="D152" s="12"/>
      <c r="E152" s="12"/>
      <c r="F152" s="12"/>
      <c r="G152" s="12"/>
      <c r="H152" s="12"/>
      <c r="I152" s="12"/>
      <c r="J152" s="12"/>
      <c r="K152" s="12"/>
      <c r="L152" s="12"/>
      <c r="M152" s="12"/>
      <c r="N152" s="12"/>
      <c r="O152" s="12"/>
      <c r="P152" s="12"/>
    </row>
    <row r="153" spans="1:16" x14ac:dyDescent="0.2">
      <c r="A153" s="12"/>
      <c r="B153" s="12"/>
      <c r="C153" s="12"/>
      <c r="D153" s="12"/>
      <c r="E153" s="12"/>
      <c r="F153" s="12"/>
      <c r="G153" s="12"/>
      <c r="H153" s="12"/>
      <c r="I153" s="12"/>
      <c r="J153" s="12"/>
      <c r="K153" s="12"/>
      <c r="L153" s="12"/>
      <c r="M153" s="12"/>
      <c r="N153" s="12"/>
      <c r="O153" s="12"/>
      <c r="P153" s="12"/>
    </row>
    <row r="154" spans="1:16" x14ac:dyDescent="0.2">
      <c r="A154" s="12"/>
      <c r="B154" s="12"/>
      <c r="C154" s="12"/>
      <c r="D154" s="12"/>
      <c r="E154" s="12"/>
      <c r="F154" s="12"/>
      <c r="G154" s="12"/>
      <c r="H154" s="12"/>
      <c r="I154" s="12"/>
      <c r="J154" s="12"/>
      <c r="K154" s="12"/>
      <c r="L154" s="12"/>
      <c r="M154" s="12"/>
      <c r="N154" s="12"/>
      <c r="O154" s="12"/>
      <c r="P154" s="12"/>
    </row>
    <row r="155" spans="1:16" x14ac:dyDescent="0.2">
      <c r="A155" s="12"/>
      <c r="B155" s="12"/>
      <c r="C155" s="12"/>
      <c r="D155" s="12"/>
      <c r="E155" s="12"/>
      <c r="F155" s="12"/>
      <c r="G155" s="12"/>
      <c r="H155" s="12"/>
      <c r="I155" s="12"/>
      <c r="J155" s="12"/>
      <c r="K155" s="12"/>
      <c r="L155" s="12"/>
      <c r="M155" s="12"/>
      <c r="N155" s="12"/>
      <c r="O155" s="12"/>
      <c r="P155" s="12"/>
    </row>
    <row r="156" spans="1:16" x14ac:dyDescent="0.2">
      <c r="A156" s="12"/>
      <c r="B156" s="12"/>
      <c r="C156" s="12"/>
      <c r="D156" s="12"/>
      <c r="E156" s="12"/>
      <c r="F156" s="12"/>
      <c r="G156" s="12"/>
      <c r="H156" s="12"/>
      <c r="I156" s="12"/>
      <c r="J156" s="12"/>
      <c r="K156" s="12"/>
      <c r="L156" s="12"/>
      <c r="M156" s="12"/>
      <c r="N156" s="12"/>
      <c r="O156" s="12"/>
      <c r="P156" s="12"/>
    </row>
    <row r="157" spans="1:16" x14ac:dyDescent="0.2">
      <c r="A157" s="12"/>
      <c r="B157" s="12"/>
      <c r="C157" s="12"/>
      <c r="D157" s="12"/>
      <c r="E157" s="12"/>
      <c r="F157" s="12"/>
      <c r="G157" s="12"/>
      <c r="H157" s="12"/>
      <c r="I157" s="12"/>
      <c r="J157" s="12"/>
      <c r="K157" s="12"/>
      <c r="L157" s="12"/>
      <c r="M157" s="12"/>
      <c r="N157" s="12"/>
      <c r="O157" s="12"/>
      <c r="P157" s="12"/>
    </row>
    <row r="158" spans="1:16" x14ac:dyDescent="0.2">
      <c r="A158" s="12"/>
      <c r="B158" s="12"/>
      <c r="C158" s="12"/>
      <c r="D158" s="12"/>
      <c r="E158" s="12"/>
      <c r="F158" s="12"/>
      <c r="G158" s="12"/>
      <c r="H158" s="12"/>
      <c r="I158" s="12"/>
      <c r="J158" s="12"/>
      <c r="K158" s="12"/>
      <c r="L158" s="12"/>
      <c r="M158" s="12"/>
      <c r="N158" s="12"/>
      <c r="O158" s="12"/>
      <c r="P158" s="12"/>
    </row>
    <row r="159" spans="1:16" x14ac:dyDescent="0.2">
      <c r="A159" s="12"/>
      <c r="B159" s="12"/>
      <c r="C159" s="12"/>
      <c r="D159" s="12"/>
      <c r="E159" s="12"/>
      <c r="F159" s="12"/>
      <c r="G159" s="12"/>
      <c r="H159" s="12"/>
      <c r="I159" s="12"/>
      <c r="J159" s="12"/>
      <c r="K159" s="12"/>
      <c r="L159" s="12"/>
      <c r="M159" s="12"/>
      <c r="N159" s="12"/>
      <c r="O159" s="12"/>
      <c r="P159" s="12"/>
    </row>
    <row r="160" spans="1:16" x14ac:dyDescent="0.2">
      <c r="A160" s="12"/>
      <c r="B160" s="12"/>
      <c r="C160" s="12"/>
      <c r="D160" s="12"/>
      <c r="E160" s="12"/>
      <c r="F160" s="12"/>
      <c r="G160" s="12"/>
      <c r="H160" s="12"/>
      <c r="I160" s="12"/>
      <c r="J160" s="12"/>
      <c r="K160" s="12"/>
      <c r="L160" s="12"/>
      <c r="M160" s="12"/>
      <c r="N160" s="12"/>
      <c r="O160" s="12"/>
      <c r="P160" s="12"/>
    </row>
    <row r="161" spans="1:16" x14ac:dyDescent="0.2">
      <c r="A161" s="12"/>
      <c r="B161" s="12"/>
      <c r="C161" s="12"/>
      <c r="D161" s="12"/>
      <c r="E161" s="12"/>
      <c r="F161" s="12"/>
      <c r="G161" s="12"/>
      <c r="H161" s="12"/>
      <c r="I161" s="12"/>
      <c r="J161" s="12"/>
      <c r="K161" s="12"/>
      <c r="L161" s="12"/>
      <c r="M161" s="12"/>
      <c r="N161" s="12"/>
      <c r="O161" s="12"/>
      <c r="P161" s="12"/>
    </row>
    <row r="162" spans="1:16" x14ac:dyDescent="0.2">
      <c r="A162" s="12"/>
      <c r="B162" s="12"/>
      <c r="C162" s="12"/>
      <c r="D162" s="12"/>
      <c r="E162" s="12"/>
      <c r="F162" s="12"/>
      <c r="G162" s="12"/>
      <c r="H162" s="12"/>
      <c r="I162" s="12"/>
      <c r="J162" s="12"/>
      <c r="K162" s="12"/>
      <c r="L162" s="12"/>
      <c r="M162" s="12"/>
      <c r="N162" s="12"/>
      <c r="O162" s="12"/>
      <c r="P162" s="12"/>
    </row>
    <row r="163" spans="1:16" x14ac:dyDescent="0.2">
      <c r="A163" s="12"/>
      <c r="B163" s="12"/>
      <c r="C163" s="12"/>
      <c r="D163" s="12"/>
      <c r="E163" s="12"/>
      <c r="F163" s="12"/>
      <c r="G163" s="12"/>
      <c r="H163" s="12"/>
      <c r="I163" s="12"/>
      <c r="J163" s="12"/>
      <c r="K163" s="12"/>
      <c r="L163" s="12"/>
      <c r="M163" s="12"/>
      <c r="N163" s="12"/>
      <c r="O163" s="12"/>
      <c r="P163" s="12"/>
    </row>
    <row r="164" spans="1:16" x14ac:dyDescent="0.2">
      <c r="A164" s="12"/>
      <c r="B164" s="12"/>
      <c r="C164" s="12"/>
      <c r="D164" s="12"/>
      <c r="E164" s="12"/>
      <c r="F164" s="12"/>
      <c r="G164" s="12"/>
      <c r="H164" s="12"/>
      <c r="I164" s="12"/>
      <c r="J164" s="12"/>
      <c r="K164" s="12"/>
      <c r="L164" s="12"/>
      <c r="M164" s="12"/>
      <c r="N164" s="12"/>
      <c r="O164" s="12"/>
      <c r="P164" s="12"/>
    </row>
    <row r="165" spans="1:16" x14ac:dyDescent="0.2">
      <c r="A165" s="12"/>
      <c r="B165" s="12"/>
      <c r="C165" s="12"/>
      <c r="D165" s="12"/>
      <c r="E165" s="12"/>
      <c r="F165" s="12"/>
      <c r="G165" s="12"/>
      <c r="H165" s="12"/>
      <c r="I165" s="12"/>
      <c r="J165" s="12"/>
      <c r="K165" s="12"/>
      <c r="L165" s="12"/>
      <c r="M165" s="12"/>
      <c r="N165" s="12"/>
      <c r="O165" s="12"/>
      <c r="P165" s="12"/>
    </row>
    <row r="166" spans="1:16" x14ac:dyDescent="0.2">
      <c r="A166" s="12"/>
      <c r="B166" s="12"/>
      <c r="C166" s="12"/>
      <c r="D166" s="12"/>
      <c r="E166" s="12"/>
      <c r="F166" s="12"/>
      <c r="G166" s="12"/>
      <c r="H166" s="12"/>
      <c r="I166" s="12"/>
      <c r="J166" s="12"/>
      <c r="K166" s="12"/>
      <c r="L166" s="12"/>
      <c r="M166" s="12"/>
      <c r="N166" s="12"/>
      <c r="O166" s="12"/>
      <c r="P166" s="12"/>
    </row>
    <row r="167" spans="1:16" x14ac:dyDescent="0.2">
      <c r="A167" s="12"/>
      <c r="B167" s="12"/>
      <c r="C167" s="12"/>
      <c r="D167" s="12"/>
      <c r="E167" s="12"/>
      <c r="F167" s="12"/>
      <c r="G167" s="12"/>
      <c r="H167" s="12"/>
      <c r="I167" s="12"/>
      <c r="J167" s="12"/>
      <c r="K167" s="12"/>
      <c r="L167" s="12"/>
      <c r="M167" s="12"/>
      <c r="N167" s="12"/>
      <c r="O167" s="12"/>
      <c r="P167" s="12"/>
    </row>
    <row r="168" spans="1:16" x14ac:dyDescent="0.2">
      <c r="A168" s="12"/>
      <c r="B168" s="12"/>
      <c r="C168" s="12"/>
      <c r="D168" s="12"/>
      <c r="E168" s="12"/>
      <c r="F168" s="12"/>
      <c r="G168" s="12"/>
      <c r="H168" s="12"/>
      <c r="I168" s="12"/>
      <c r="J168" s="12"/>
      <c r="K168" s="12"/>
      <c r="L168" s="12"/>
      <c r="M168" s="12"/>
      <c r="N168" s="12"/>
      <c r="O168" s="12"/>
      <c r="P168" s="12"/>
    </row>
    <row r="169" spans="1:16" x14ac:dyDescent="0.2">
      <c r="A169" s="12"/>
      <c r="B169" s="12"/>
      <c r="C169" s="12"/>
      <c r="D169" s="12"/>
      <c r="E169" s="12"/>
      <c r="F169" s="12"/>
      <c r="G169" s="12"/>
      <c r="H169" s="12"/>
      <c r="I169" s="12"/>
      <c r="J169" s="12"/>
      <c r="K169" s="12"/>
      <c r="L169" s="12"/>
      <c r="M169" s="12"/>
      <c r="N169" s="12"/>
      <c r="O169" s="12"/>
      <c r="P169" s="12"/>
    </row>
    <row r="170" spans="1:16" x14ac:dyDescent="0.2">
      <c r="A170" s="12"/>
      <c r="B170" s="12"/>
      <c r="C170" s="12"/>
      <c r="D170" s="12"/>
      <c r="E170" s="12"/>
      <c r="F170" s="12"/>
      <c r="G170" s="12"/>
      <c r="H170" s="12"/>
      <c r="I170" s="12"/>
      <c r="J170" s="12"/>
      <c r="K170" s="12"/>
      <c r="L170" s="12"/>
      <c r="M170" s="12"/>
      <c r="N170" s="12"/>
      <c r="O170" s="12"/>
      <c r="P170" s="12"/>
    </row>
    <row r="171" spans="1:16" x14ac:dyDescent="0.2">
      <c r="A171" s="12"/>
      <c r="B171" s="12"/>
      <c r="C171" s="12"/>
      <c r="D171" s="12"/>
      <c r="E171" s="12"/>
      <c r="F171" s="12"/>
      <c r="G171" s="12"/>
      <c r="H171" s="12"/>
      <c r="I171" s="12"/>
      <c r="J171" s="12"/>
      <c r="K171" s="12"/>
      <c r="L171" s="12"/>
      <c r="M171" s="12"/>
      <c r="N171" s="12"/>
      <c r="O171" s="12"/>
      <c r="P171" s="12"/>
    </row>
    <row r="172" spans="1:16" x14ac:dyDescent="0.2">
      <c r="A172" s="12"/>
      <c r="B172" s="12"/>
      <c r="C172" s="12"/>
      <c r="D172" s="12"/>
      <c r="E172" s="12"/>
      <c r="F172" s="12"/>
      <c r="G172" s="12"/>
      <c r="H172" s="12"/>
      <c r="I172" s="12"/>
      <c r="J172" s="12"/>
      <c r="K172" s="12"/>
      <c r="L172" s="12"/>
      <c r="M172" s="12"/>
      <c r="N172" s="12"/>
      <c r="O172" s="12"/>
      <c r="P172" s="12"/>
    </row>
    <row r="173" spans="1:16" x14ac:dyDescent="0.2">
      <c r="A173" s="12"/>
      <c r="B173" s="12"/>
      <c r="C173" s="12"/>
      <c r="D173" s="12"/>
      <c r="E173" s="12"/>
      <c r="F173" s="12"/>
      <c r="G173" s="12"/>
      <c r="H173" s="12"/>
      <c r="I173" s="12"/>
      <c r="J173" s="12"/>
      <c r="K173" s="12"/>
      <c r="L173" s="12"/>
      <c r="M173" s="12"/>
      <c r="N173" s="12"/>
      <c r="O173" s="12"/>
      <c r="P173" s="12"/>
    </row>
    <row r="174" spans="1:16" x14ac:dyDescent="0.2">
      <c r="A174" s="12"/>
      <c r="B174" s="12"/>
      <c r="C174" s="12"/>
      <c r="D174" s="12"/>
      <c r="E174" s="12"/>
      <c r="F174" s="12"/>
      <c r="G174" s="12"/>
      <c r="H174" s="12"/>
      <c r="I174" s="12"/>
      <c r="J174" s="12"/>
      <c r="K174" s="12"/>
      <c r="L174" s="12"/>
      <c r="M174" s="12"/>
      <c r="N174" s="12"/>
      <c r="O174" s="12"/>
      <c r="P174" s="12"/>
    </row>
    <row r="175" spans="1:16" x14ac:dyDescent="0.2">
      <c r="A175" s="12"/>
      <c r="B175" s="12"/>
      <c r="C175" s="12"/>
      <c r="D175" s="12"/>
      <c r="E175" s="12"/>
      <c r="F175" s="12"/>
      <c r="G175" s="12"/>
      <c r="H175" s="12"/>
      <c r="I175" s="12"/>
      <c r="J175" s="12"/>
      <c r="K175" s="12"/>
      <c r="L175" s="12"/>
      <c r="M175" s="12"/>
      <c r="N175" s="12"/>
      <c r="O175" s="12"/>
      <c r="P175" s="12"/>
    </row>
    <row r="176" spans="1:16" x14ac:dyDescent="0.2">
      <c r="A176" s="12"/>
      <c r="B176" s="12"/>
      <c r="C176" s="12"/>
      <c r="D176" s="12"/>
      <c r="E176" s="12"/>
      <c r="F176" s="12"/>
      <c r="G176" s="12"/>
      <c r="H176" s="12"/>
      <c r="I176" s="12"/>
      <c r="J176" s="12"/>
      <c r="K176" s="12"/>
      <c r="L176" s="12"/>
      <c r="M176" s="12"/>
      <c r="N176" s="12"/>
      <c r="O176" s="12"/>
      <c r="P176" s="12"/>
    </row>
    <row r="177" spans="1:16" x14ac:dyDescent="0.2">
      <c r="A177" s="12"/>
      <c r="B177" s="12"/>
      <c r="C177" s="12"/>
      <c r="D177" s="12"/>
      <c r="E177" s="12"/>
      <c r="F177" s="12"/>
      <c r="G177" s="12"/>
      <c r="H177" s="12"/>
      <c r="I177" s="12"/>
      <c r="J177" s="12"/>
      <c r="K177" s="12"/>
      <c r="L177" s="12"/>
      <c r="M177" s="12"/>
      <c r="N177" s="12"/>
      <c r="O177" s="12"/>
      <c r="P177" s="12"/>
    </row>
    <row r="178" spans="1:16" x14ac:dyDescent="0.2">
      <c r="A178" s="12"/>
      <c r="B178" s="12"/>
      <c r="C178" s="12"/>
      <c r="D178" s="12"/>
      <c r="E178" s="12"/>
      <c r="F178" s="12"/>
      <c r="G178" s="12"/>
      <c r="H178" s="12"/>
      <c r="I178" s="12"/>
      <c r="J178" s="12"/>
      <c r="K178" s="12"/>
      <c r="L178" s="12"/>
      <c r="M178" s="12"/>
      <c r="N178" s="12"/>
      <c r="O178" s="12"/>
      <c r="P178" s="12"/>
    </row>
    <row r="179" spans="1:16" x14ac:dyDescent="0.2">
      <c r="A179" s="12"/>
      <c r="B179" s="12"/>
      <c r="C179" s="12"/>
      <c r="D179" s="12"/>
      <c r="E179" s="12"/>
      <c r="F179" s="12"/>
      <c r="G179" s="12"/>
      <c r="H179" s="12"/>
      <c r="I179" s="12"/>
      <c r="J179" s="12"/>
      <c r="K179" s="12"/>
      <c r="L179" s="12"/>
      <c r="M179" s="12"/>
      <c r="N179" s="12"/>
      <c r="O179" s="12"/>
      <c r="P179" s="12"/>
    </row>
    <row r="180" spans="1:16" x14ac:dyDescent="0.2">
      <c r="A180" s="12"/>
      <c r="B180" s="12"/>
      <c r="C180" s="12"/>
      <c r="D180" s="12"/>
      <c r="E180" s="12"/>
      <c r="F180" s="12"/>
      <c r="G180" s="12"/>
      <c r="H180" s="12"/>
      <c r="I180" s="12"/>
      <c r="J180" s="12"/>
      <c r="K180" s="12"/>
      <c r="L180" s="12"/>
      <c r="M180" s="12"/>
      <c r="N180" s="12"/>
      <c r="O180" s="12"/>
      <c r="P180" s="12"/>
    </row>
    <row r="181" spans="1:16" x14ac:dyDescent="0.2">
      <c r="A181" s="12"/>
      <c r="B181" s="12"/>
      <c r="C181" s="12"/>
      <c r="D181" s="12"/>
      <c r="E181" s="12"/>
      <c r="F181" s="12"/>
      <c r="G181" s="12"/>
      <c r="H181" s="12"/>
      <c r="I181" s="12"/>
      <c r="J181" s="12"/>
      <c r="K181" s="12"/>
      <c r="L181" s="12"/>
      <c r="M181" s="12"/>
      <c r="N181" s="12"/>
      <c r="O181" s="12"/>
      <c r="P181" s="12"/>
    </row>
    <row r="182" spans="1:16" x14ac:dyDescent="0.2">
      <c r="A182" s="12"/>
      <c r="B182" s="12"/>
      <c r="C182" s="12"/>
      <c r="D182" s="12"/>
      <c r="E182" s="12"/>
      <c r="F182" s="12"/>
      <c r="G182" s="12"/>
      <c r="H182" s="12"/>
      <c r="I182" s="12"/>
      <c r="J182" s="12"/>
      <c r="K182" s="12"/>
      <c r="L182" s="12"/>
      <c r="M182" s="12"/>
      <c r="N182" s="12"/>
      <c r="O182" s="12"/>
      <c r="P182" s="12"/>
    </row>
    <row r="183" spans="1:16" x14ac:dyDescent="0.2">
      <c r="A183" s="12"/>
      <c r="B183" s="12"/>
      <c r="C183" s="12"/>
      <c r="D183" s="12"/>
      <c r="E183" s="12"/>
      <c r="F183" s="12"/>
      <c r="G183" s="12"/>
      <c r="H183" s="12"/>
      <c r="I183" s="12"/>
      <c r="J183" s="12"/>
      <c r="K183" s="12"/>
      <c r="L183" s="12"/>
      <c r="M183" s="12"/>
      <c r="N183" s="12"/>
      <c r="O183" s="12"/>
      <c r="P183" s="12"/>
    </row>
    <row r="184" spans="1:16" x14ac:dyDescent="0.2">
      <c r="A184" s="12"/>
      <c r="B184" s="12"/>
      <c r="C184" s="12"/>
      <c r="D184" s="12"/>
      <c r="E184" s="12"/>
      <c r="F184" s="12"/>
      <c r="G184" s="12"/>
      <c r="H184" s="12"/>
      <c r="I184" s="12"/>
      <c r="J184" s="12"/>
      <c r="K184" s="12"/>
      <c r="L184" s="12"/>
      <c r="M184" s="12"/>
      <c r="N184" s="12"/>
      <c r="O184" s="12"/>
      <c r="P184" s="12"/>
    </row>
    <row r="185" spans="1:16" x14ac:dyDescent="0.2">
      <c r="A185" s="12"/>
      <c r="B185" s="12"/>
      <c r="C185" s="12"/>
      <c r="D185" s="12"/>
      <c r="E185" s="12"/>
      <c r="F185" s="12"/>
      <c r="G185" s="12"/>
      <c r="H185" s="12"/>
      <c r="I185" s="12"/>
      <c r="J185" s="12"/>
      <c r="K185" s="12"/>
      <c r="L185" s="12"/>
      <c r="M185" s="12"/>
      <c r="N185" s="12"/>
      <c r="O185" s="12"/>
      <c r="P185" s="12"/>
    </row>
    <row r="186" spans="1:16" x14ac:dyDescent="0.2">
      <c r="A186" s="12"/>
      <c r="B186" s="12"/>
      <c r="C186" s="12"/>
      <c r="D186" s="12"/>
      <c r="E186" s="12"/>
      <c r="F186" s="12"/>
      <c r="G186" s="12"/>
      <c r="H186" s="12"/>
      <c r="I186" s="12"/>
      <c r="J186" s="12"/>
      <c r="K186" s="12"/>
      <c r="L186" s="12"/>
      <c r="M186" s="12"/>
      <c r="N186" s="12"/>
      <c r="O186" s="12"/>
      <c r="P186" s="12"/>
    </row>
    <row r="187" spans="1:16" x14ac:dyDescent="0.2">
      <c r="A187" s="12"/>
      <c r="B187" s="12"/>
      <c r="C187" s="12"/>
      <c r="D187" s="12"/>
      <c r="E187" s="12"/>
      <c r="F187" s="12"/>
      <c r="G187" s="12"/>
      <c r="H187" s="12"/>
      <c r="I187" s="12"/>
      <c r="J187" s="12"/>
      <c r="K187" s="12"/>
      <c r="L187" s="12"/>
      <c r="M187" s="12"/>
      <c r="N187" s="12"/>
      <c r="O187" s="12"/>
      <c r="P187" s="12"/>
    </row>
    <row r="188" spans="1:16" x14ac:dyDescent="0.2">
      <c r="A188" s="12"/>
      <c r="B188" s="12"/>
      <c r="C188" s="12"/>
      <c r="D188" s="12"/>
      <c r="E188" s="12"/>
      <c r="F188" s="12"/>
      <c r="G188" s="12"/>
      <c r="H188" s="12"/>
      <c r="I188" s="12"/>
      <c r="J188" s="12"/>
      <c r="K188" s="12"/>
      <c r="L188" s="12"/>
      <c r="M188" s="12"/>
      <c r="N188" s="12"/>
      <c r="O188" s="12"/>
      <c r="P188" s="12"/>
    </row>
    <row r="189" spans="1:16" x14ac:dyDescent="0.2">
      <c r="A189" s="12"/>
      <c r="B189" s="12"/>
      <c r="C189" s="12"/>
      <c r="D189" s="12"/>
      <c r="E189" s="12"/>
      <c r="F189" s="12"/>
      <c r="G189" s="12"/>
      <c r="H189" s="12"/>
      <c r="I189" s="12"/>
      <c r="J189" s="12"/>
      <c r="K189" s="12"/>
      <c r="L189" s="12"/>
      <c r="M189" s="12"/>
      <c r="N189" s="12"/>
      <c r="O189" s="12"/>
      <c r="P189" s="12"/>
    </row>
    <row r="190" spans="1:16" x14ac:dyDescent="0.2">
      <c r="A190" s="12"/>
      <c r="B190" s="12"/>
      <c r="C190" s="12"/>
      <c r="D190" s="12"/>
      <c r="E190" s="12"/>
      <c r="F190" s="12"/>
      <c r="G190" s="12"/>
      <c r="H190" s="12"/>
      <c r="I190" s="12"/>
      <c r="J190" s="12"/>
      <c r="K190" s="12"/>
      <c r="L190" s="12"/>
      <c r="M190" s="12"/>
      <c r="N190" s="12"/>
      <c r="O190" s="12"/>
      <c r="P190" s="12"/>
    </row>
    <row r="191" spans="1:16" x14ac:dyDescent="0.2">
      <c r="A191" s="12"/>
      <c r="B191" s="12"/>
      <c r="C191" s="12"/>
      <c r="D191" s="12"/>
      <c r="E191" s="12"/>
      <c r="F191" s="12"/>
      <c r="G191" s="12"/>
      <c r="H191" s="12"/>
      <c r="I191" s="12"/>
      <c r="J191" s="12"/>
      <c r="K191" s="12"/>
      <c r="L191" s="12"/>
      <c r="M191" s="12"/>
      <c r="N191" s="12"/>
      <c r="O191" s="12"/>
      <c r="P191" s="12"/>
    </row>
    <row r="192" spans="1:16" x14ac:dyDescent="0.2">
      <c r="A192" s="12"/>
      <c r="B192" s="12"/>
      <c r="C192" s="12"/>
      <c r="D192" s="12"/>
      <c r="E192" s="12"/>
      <c r="F192" s="12"/>
      <c r="G192" s="12"/>
      <c r="H192" s="12"/>
      <c r="I192" s="12"/>
      <c r="J192" s="12"/>
      <c r="K192" s="12"/>
      <c r="L192" s="12"/>
      <c r="M192" s="12"/>
      <c r="N192" s="12"/>
      <c r="O192" s="12"/>
      <c r="P192" s="12"/>
    </row>
    <row r="193" spans="1:16" x14ac:dyDescent="0.2">
      <c r="A193" s="12"/>
      <c r="B193" s="12"/>
      <c r="C193" s="12"/>
      <c r="D193" s="12"/>
      <c r="E193" s="12"/>
      <c r="F193" s="12"/>
      <c r="G193" s="12"/>
      <c r="H193" s="12"/>
      <c r="I193" s="12"/>
      <c r="J193" s="12"/>
      <c r="K193" s="12"/>
      <c r="L193" s="12"/>
      <c r="M193" s="12"/>
      <c r="N193" s="12"/>
      <c r="O193" s="12"/>
      <c r="P193" s="12"/>
    </row>
    <row r="194" spans="1:16" x14ac:dyDescent="0.2">
      <c r="A194" s="12"/>
      <c r="B194" s="12"/>
      <c r="C194" s="12"/>
      <c r="D194" s="12"/>
      <c r="E194" s="12"/>
      <c r="F194" s="12"/>
      <c r="G194" s="12"/>
      <c r="H194" s="12"/>
      <c r="I194" s="12"/>
      <c r="J194" s="12"/>
      <c r="K194" s="12"/>
      <c r="L194" s="12"/>
      <c r="M194" s="12"/>
      <c r="N194" s="12"/>
      <c r="O194" s="12"/>
      <c r="P194" s="12"/>
    </row>
    <row r="195" spans="1:16" x14ac:dyDescent="0.2">
      <c r="A195" s="12"/>
      <c r="B195" s="12"/>
      <c r="C195" s="12"/>
      <c r="D195" s="12"/>
      <c r="E195" s="12"/>
      <c r="F195" s="12"/>
      <c r="G195" s="12"/>
      <c r="H195" s="12"/>
      <c r="I195" s="12"/>
      <c r="J195" s="12"/>
      <c r="K195" s="12"/>
      <c r="L195" s="12"/>
      <c r="M195" s="12"/>
      <c r="N195" s="12"/>
      <c r="O195" s="12"/>
      <c r="P195" s="12"/>
    </row>
    <row r="196" spans="1:16" x14ac:dyDescent="0.2">
      <c r="A196" s="12"/>
      <c r="B196" s="12"/>
      <c r="C196" s="12"/>
      <c r="D196" s="12"/>
      <c r="E196" s="12"/>
      <c r="F196" s="12"/>
      <c r="G196" s="12"/>
      <c r="H196" s="12"/>
      <c r="I196" s="12"/>
      <c r="J196" s="12"/>
      <c r="K196" s="12"/>
      <c r="L196" s="12"/>
      <c r="M196" s="12"/>
      <c r="N196" s="12"/>
      <c r="O196" s="12"/>
      <c r="P196" s="12"/>
    </row>
    <row r="197" spans="1:16" x14ac:dyDescent="0.2">
      <c r="A197" s="12"/>
      <c r="B197" s="12"/>
      <c r="C197" s="12"/>
      <c r="D197" s="12"/>
      <c r="E197" s="12"/>
      <c r="F197" s="12"/>
      <c r="G197" s="12"/>
      <c r="H197" s="12"/>
      <c r="I197" s="12"/>
      <c r="J197" s="12"/>
      <c r="K197" s="12"/>
      <c r="L197" s="12"/>
      <c r="M197" s="12"/>
      <c r="N197" s="12"/>
      <c r="O197" s="12"/>
      <c r="P197" s="12"/>
    </row>
    <row r="198" spans="1:16" x14ac:dyDescent="0.2">
      <c r="A198" s="12"/>
      <c r="B198" s="12"/>
      <c r="C198" s="12"/>
      <c r="D198" s="12"/>
      <c r="E198" s="12"/>
      <c r="F198" s="12"/>
      <c r="G198" s="12"/>
      <c r="H198" s="12"/>
      <c r="I198" s="12"/>
      <c r="J198" s="12"/>
      <c r="K198" s="12"/>
      <c r="L198" s="12"/>
      <c r="M198" s="12"/>
      <c r="N198" s="12"/>
      <c r="O198" s="12"/>
      <c r="P198" s="12"/>
    </row>
    <row r="199" spans="1:16" x14ac:dyDescent="0.2">
      <c r="A199" s="12"/>
      <c r="B199" s="12"/>
      <c r="C199" s="12"/>
      <c r="D199" s="12"/>
      <c r="E199" s="12"/>
      <c r="F199" s="12"/>
      <c r="G199" s="12"/>
      <c r="H199" s="12"/>
      <c r="I199" s="12"/>
      <c r="J199" s="12"/>
      <c r="K199" s="12"/>
      <c r="L199" s="12"/>
      <c r="M199" s="12"/>
      <c r="N199" s="12"/>
      <c r="O199" s="12"/>
      <c r="P199" s="12"/>
    </row>
    <row r="200" spans="1:16" x14ac:dyDescent="0.2">
      <c r="A200" s="12"/>
      <c r="B200" s="12"/>
      <c r="C200" s="12"/>
      <c r="D200" s="12"/>
      <c r="E200" s="12"/>
      <c r="F200" s="12"/>
      <c r="G200" s="12"/>
      <c r="H200" s="12"/>
      <c r="I200" s="12"/>
      <c r="J200" s="12"/>
      <c r="K200" s="12"/>
      <c r="L200" s="12"/>
      <c r="M200" s="12"/>
      <c r="N200" s="12"/>
      <c r="O200" s="12"/>
      <c r="P200" s="12"/>
    </row>
    <row r="201" spans="1:16" x14ac:dyDescent="0.2">
      <c r="A201" s="12"/>
      <c r="B201" s="12"/>
      <c r="C201" s="12"/>
      <c r="D201" s="12"/>
      <c r="E201" s="12"/>
      <c r="F201" s="12"/>
      <c r="G201" s="12"/>
      <c r="H201" s="12"/>
      <c r="I201" s="12"/>
      <c r="J201" s="12"/>
      <c r="K201" s="12"/>
      <c r="L201" s="12"/>
      <c r="M201" s="12"/>
      <c r="N201" s="12"/>
      <c r="O201" s="12"/>
      <c r="P201" s="12"/>
    </row>
    <row r="202" spans="1:16" x14ac:dyDescent="0.2">
      <c r="A202" s="12"/>
      <c r="B202" s="12"/>
      <c r="C202" s="12"/>
      <c r="D202" s="12"/>
      <c r="E202" s="12"/>
      <c r="F202" s="12"/>
      <c r="G202" s="12"/>
      <c r="H202" s="12"/>
      <c r="I202" s="12"/>
      <c r="J202" s="12"/>
      <c r="K202" s="12"/>
      <c r="L202" s="12"/>
      <c r="M202" s="12"/>
      <c r="N202" s="12"/>
      <c r="O202" s="12"/>
      <c r="P202" s="12"/>
    </row>
    <row r="203" spans="1:16" x14ac:dyDescent="0.2">
      <c r="A203" s="12"/>
      <c r="B203" s="12"/>
      <c r="C203" s="12"/>
      <c r="D203" s="12"/>
      <c r="E203" s="12"/>
      <c r="F203" s="12"/>
      <c r="G203" s="12"/>
      <c r="H203" s="12"/>
      <c r="I203" s="12"/>
      <c r="J203" s="12"/>
      <c r="K203" s="12"/>
      <c r="L203" s="12"/>
      <c r="M203" s="12"/>
      <c r="N203" s="12"/>
      <c r="O203" s="12"/>
      <c r="P203" s="12"/>
    </row>
    <row r="204" spans="1:16" x14ac:dyDescent="0.2">
      <c r="A204" s="12"/>
      <c r="B204" s="12"/>
      <c r="C204" s="12"/>
      <c r="D204" s="12"/>
      <c r="E204" s="12"/>
      <c r="F204" s="12"/>
      <c r="G204" s="12"/>
      <c r="H204" s="12"/>
      <c r="I204" s="12"/>
      <c r="J204" s="12"/>
      <c r="K204" s="12"/>
      <c r="L204" s="12"/>
      <c r="M204" s="12"/>
      <c r="N204" s="12"/>
      <c r="O204" s="12"/>
      <c r="P204" s="12"/>
    </row>
    <row r="205" spans="1:16" x14ac:dyDescent="0.2">
      <c r="A205" s="12"/>
      <c r="B205" s="12"/>
      <c r="C205" s="12"/>
      <c r="D205" s="12"/>
      <c r="E205" s="12"/>
      <c r="F205" s="12"/>
      <c r="G205" s="12"/>
      <c r="H205" s="12"/>
      <c r="I205" s="12"/>
      <c r="J205" s="12"/>
      <c r="K205" s="12"/>
      <c r="L205" s="12"/>
      <c r="M205" s="12"/>
      <c r="N205" s="12"/>
      <c r="O205" s="12"/>
      <c r="P205" s="12"/>
    </row>
    <row r="206" spans="1:16" x14ac:dyDescent="0.2">
      <c r="A206" s="12"/>
      <c r="B206" s="12"/>
      <c r="C206" s="12"/>
      <c r="D206" s="12"/>
      <c r="E206" s="12"/>
      <c r="F206" s="12"/>
      <c r="G206" s="12"/>
      <c r="H206" s="12"/>
      <c r="I206" s="12"/>
      <c r="J206" s="12"/>
      <c r="K206" s="12"/>
      <c r="L206" s="12"/>
      <c r="M206" s="12"/>
      <c r="N206" s="12"/>
      <c r="O206" s="12"/>
      <c r="P206" s="12"/>
    </row>
    <row r="207" spans="1:16" x14ac:dyDescent="0.2">
      <c r="A207" s="12"/>
      <c r="B207" s="12"/>
      <c r="C207" s="12"/>
      <c r="D207" s="12"/>
      <c r="E207" s="12"/>
      <c r="F207" s="12"/>
      <c r="G207" s="12"/>
      <c r="H207" s="12"/>
      <c r="I207" s="12"/>
      <c r="J207" s="12"/>
      <c r="K207" s="12"/>
      <c r="L207" s="12"/>
      <c r="M207" s="12"/>
      <c r="N207" s="12"/>
      <c r="O207" s="12"/>
      <c r="P207" s="12"/>
    </row>
    <row r="208" spans="1:16" x14ac:dyDescent="0.2">
      <c r="A208" s="12"/>
      <c r="B208" s="12"/>
      <c r="C208" s="12"/>
      <c r="D208" s="12"/>
      <c r="E208" s="12"/>
      <c r="F208" s="12"/>
      <c r="G208" s="12"/>
      <c r="H208" s="12"/>
      <c r="I208" s="12"/>
      <c r="J208" s="12"/>
      <c r="K208" s="12"/>
      <c r="L208" s="12"/>
      <c r="M208" s="12"/>
      <c r="N208" s="12"/>
      <c r="O208" s="12"/>
      <c r="P208" s="12"/>
    </row>
    <row r="209" spans="1:16" x14ac:dyDescent="0.2">
      <c r="A209" s="12"/>
      <c r="B209" s="12"/>
      <c r="C209" s="12"/>
      <c r="D209" s="12"/>
      <c r="E209" s="12"/>
      <c r="F209" s="12"/>
      <c r="G209" s="12"/>
      <c r="H209" s="12"/>
      <c r="I209" s="12"/>
      <c r="J209" s="12"/>
      <c r="K209" s="12"/>
      <c r="L209" s="12"/>
      <c r="M209" s="12"/>
      <c r="N209" s="12"/>
      <c r="O209" s="12"/>
      <c r="P209" s="12"/>
    </row>
    <row r="210" spans="1:16" x14ac:dyDescent="0.2">
      <c r="A210" s="12"/>
      <c r="B210" s="12"/>
      <c r="C210" s="12"/>
      <c r="D210" s="12"/>
      <c r="E210" s="12"/>
      <c r="F210" s="12"/>
      <c r="G210" s="12"/>
      <c r="H210" s="12"/>
      <c r="I210" s="12"/>
      <c r="J210" s="12"/>
      <c r="K210" s="12"/>
      <c r="L210" s="12"/>
      <c r="M210" s="12"/>
      <c r="N210" s="12"/>
      <c r="O210" s="12"/>
      <c r="P210" s="12"/>
    </row>
    <row r="211" spans="1:16" x14ac:dyDescent="0.2">
      <c r="A211" s="12"/>
      <c r="B211" s="12"/>
      <c r="C211" s="12"/>
      <c r="D211" s="12"/>
      <c r="E211" s="12"/>
      <c r="F211" s="12"/>
      <c r="G211" s="12"/>
      <c r="H211" s="12"/>
      <c r="I211" s="12"/>
      <c r="J211" s="12"/>
      <c r="K211" s="12"/>
      <c r="L211" s="12"/>
      <c r="M211" s="12"/>
      <c r="N211" s="12"/>
      <c r="O211" s="12"/>
      <c r="P211" s="12"/>
    </row>
    <row r="212" spans="1:16" x14ac:dyDescent="0.2">
      <c r="A212" s="12"/>
      <c r="B212" s="12"/>
      <c r="C212" s="12"/>
      <c r="D212" s="12"/>
      <c r="E212" s="12"/>
      <c r="F212" s="12"/>
      <c r="G212" s="12"/>
      <c r="H212" s="12"/>
      <c r="I212" s="12"/>
      <c r="J212" s="12"/>
      <c r="K212" s="12"/>
      <c r="L212" s="12"/>
      <c r="M212" s="12"/>
      <c r="N212" s="12"/>
      <c r="O212" s="12"/>
      <c r="P212" s="12"/>
    </row>
  </sheetData>
  <sheetProtection algorithmName="SHA-512" hashValue="Xpnz67O9bYEQ5tWqZBzJUuZAiRhztqcJXPzyVzAtcLFqmByrFToknzdr5hqOixqFjtui8ACDM8KjYK+LdXWXTw==" saltValue="Bq/w753s0rwbXaOhAfE/YQ==" spinCount="100000" sheet="1" objects="1" scenarios="1"/>
  <mergeCells count="6">
    <mergeCell ref="B11:J11"/>
    <mergeCell ref="L11:T11"/>
    <mergeCell ref="V11:AD11"/>
    <mergeCell ref="BB11:BK11"/>
    <mergeCell ref="AQ11:AY11"/>
    <mergeCell ref="AF11:AO11"/>
  </mergeCells>
  <pageMargins left="0.7" right="0.7" top="0.75" bottom="0.75" header="0.3" footer="0.3"/>
  <pageSetup orientation="portrait" horizontalDpi="4294967293" verticalDpi="0" r:id="rId1"/>
  <drawing r:id="rId2"/>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288706-C923-4293-8327-BA118E2578D4}">
  <dimension ref="A1:AG106"/>
  <sheetViews>
    <sheetView topLeftCell="A2" zoomScale="87" zoomScaleNormal="49" workbookViewId="0">
      <selection activeCell="D24" sqref="D24"/>
    </sheetView>
  </sheetViews>
  <sheetFormatPr baseColWidth="10" defaultColWidth="8.83203125" defaultRowHeight="16" x14ac:dyDescent="0.2"/>
  <cols>
    <col min="1" max="1" width="19" bestFit="1" customWidth="1"/>
    <col min="2" max="2" width="19" customWidth="1"/>
    <col min="3" max="3" width="18.5" style="109" customWidth="1"/>
    <col min="4" max="6" width="18.6640625" customWidth="1"/>
    <col min="7" max="8" width="17" customWidth="1"/>
    <col min="9" max="9" width="18" customWidth="1"/>
    <col min="10" max="10" width="22.6640625" customWidth="1"/>
    <col min="11" max="11" width="22.1640625" customWidth="1"/>
    <col min="12" max="12" width="19" customWidth="1"/>
    <col min="13" max="13" width="20" customWidth="1"/>
    <col min="14" max="14" width="34.33203125" customWidth="1"/>
    <col min="15" max="15" width="40.1640625" customWidth="1"/>
    <col min="16" max="16" width="17.5" customWidth="1"/>
    <col min="17" max="17" width="18.83203125" customWidth="1"/>
    <col min="18" max="18" width="20.1640625" customWidth="1"/>
    <col min="19" max="19" width="21.83203125" customWidth="1"/>
    <col min="20" max="20" width="16" customWidth="1"/>
    <col min="21" max="21" width="20" customWidth="1"/>
    <col min="22" max="22" width="32.5" customWidth="1"/>
    <col min="23" max="23" width="37.1640625" customWidth="1"/>
    <col min="24" max="24" width="22.83203125" customWidth="1"/>
    <col min="25" max="25" width="15.83203125" customWidth="1"/>
    <col min="26" max="26" width="24.5" customWidth="1"/>
    <col min="27" max="27" width="25.1640625" customWidth="1"/>
    <col min="28" max="28" width="22.33203125" customWidth="1"/>
    <col min="29" max="29" width="15.6640625" customWidth="1"/>
    <col min="30" max="30" width="19" customWidth="1"/>
    <col min="31" max="31" width="24.1640625" customWidth="1"/>
    <col min="32" max="32" width="16.1640625" customWidth="1"/>
  </cols>
  <sheetData>
    <row r="1" spans="1:14" x14ac:dyDescent="0.2">
      <c r="A1" s="182" t="s">
        <v>173</v>
      </c>
    </row>
    <row r="2" spans="1:14" x14ac:dyDescent="0.2">
      <c r="A2" s="182" t="s">
        <v>205</v>
      </c>
    </row>
    <row r="3" spans="1:14" ht="17" thickBot="1" x14ac:dyDescent="0.25">
      <c r="A3" t="s">
        <v>165</v>
      </c>
    </row>
    <row r="4" spans="1:14" ht="19" x14ac:dyDescent="0.25">
      <c r="A4" s="65"/>
      <c r="B4" s="282" t="s">
        <v>5</v>
      </c>
      <c r="C4" s="283"/>
      <c r="D4" s="282" t="s">
        <v>7</v>
      </c>
      <c r="E4" s="283"/>
      <c r="F4" s="282" t="s">
        <v>8</v>
      </c>
      <c r="G4" s="283"/>
      <c r="H4" s="282" t="s">
        <v>10</v>
      </c>
      <c r="I4" s="284"/>
      <c r="J4" s="282" t="s">
        <v>6</v>
      </c>
      <c r="K4" s="283"/>
      <c r="L4" s="282" t="s">
        <v>9</v>
      </c>
      <c r="M4" s="283"/>
      <c r="N4" s="13"/>
    </row>
    <row r="5" spans="1:14" ht="19" x14ac:dyDescent="0.25">
      <c r="A5" s="66"/>
      <c r="B5" s="67" t="s">
        <v>61</v>
      </c>
      <c r="C5" s="68" t="s">
        <v>62</v>
      </c>
      <c r="D5" s="73" t="s">
        <v>61</v>
      </c>
      <c r="E5" s="67" t="s">
        <v>62</v>
      </c>
      <c r="F5" s="68" t="s">
        <v>61</v>
      </c>
      <c r="G5" s="67" t="s">
        <v>62</v>
      </c>
      <c r="H5" s="73" t="s">
        <v>61</v>
      </c>
      <c r="I5" s="69" t="s">
        <v>62</v>
      </c>
      <c r="J5" s="68" t="s">
        <v>61</v>
      </c>
      <c r="K5" s="68" t="s">
        <v>62</v>
      </c>
      <c r="L5" s="117" t="s">
        <v>61</v>
      </c>
      <c r="M5" s="67" t="s">
        <v>62</v>
      </c>
      <c r="N5" s="13"/>
    </row>
    <row r="6" spans="1:14" ht="19" x14ac:dyDescent="0.25">
      <c r="A6" s="14" t="s">
        <v>38</v>
      </c>
      <c r="B6" s="15">
        <f>'Step 2 - Checklists'!F20</f>
        <v>4</v>
      </c>
      <c r="C6" s="16" t="s">
        <v>65</v>
      </c>
      <c r="D6" s="75">
        <f>'Step 2 - Checklists'!H20</f>
        <v>0</v>
      </c>
      <c r="E6" s="17" t="s">
        <v>68</v>
      </c>
      <c r="F6" s="15">
        <f>'Step 2 - Checklists'!I20</f>
        <v>4</v>
      </c>
      <c r="G6" s="71" t="s">
        <v>65</v>
      </c>
      <c r="H6" s="75">
        <f>'Step 2 - Checklists'!K20</f>
        <v>0</v>
      </c>
      <c r="I6" s="18" t="s">
        <v>68</v>
      </c>
      <c r="J6" s="15">
        <f>'Step 2 - Checklists'!G20</f>
        <v>2</v>
      </c>
      <c r="K6" s="13" t="s">
        <v>63</v>
      </c>
      <c r="L6" s="75">
        <f>'Step 2 - Checklists'!J20</f>
        <v>8</v>
      </c>
      <c r="M6" s="17" t="s">
        <v>66</v>
      </c>
      <c r="N6" s="13"/>
    </row>
    <row r="7" spans="1:14" ht="19" x14ac:dyDescent="0.25">
      <c r="A7" s="14" t="s">
        <v>39</v>
      </c>
      <c r="B7" s="15">
        <f>'Step 2 - Checklists'!F38</f>
        <v>4</v>
      </c>
      <c r="C7" s="16" t="s">
        <v>65</v>
      </c>
      <c r="D7" s="74">
        <f>'Step 2 - Checklists'!H38</f>
        <v>10</v>
      </c>
      <c r="E7" s="16" t="s">
        <v>64</v>
      </c>
      <c r="F7" s="15">
        <f>'Step 2 - Checklists'!I38</f>
        <v>8</v>
      </c>
      <c r="G7" s="13" t="s">
        <v>66</v>
      </c>
      <c r="H7" s="74">
        <f>'Step 2 - Checklists'!K38</f>
        <v>8</v>
      </c>
      <c r="I7" s="18" t="s">
        <v>66</v>
      </c>
      <c r="J7" s="15">
        <f>'Step 2 - Checklists'!G38</f>
        <v>6</v>
      </c>
      <c r="K7" s="13" t="s">
        <v>67</v>
      </c>
      <c r="L7" s="74">
        <f>'Step 2 - Checklists'!J38</f>
        <v>18</v>
      </c>
      <c r="M7" s="16" t="s">
        <v>129</v>
      </c>
      <c r="N7" s="13"/>
    </row>
    <row r="8" spans="1:14" ht="19" x14ac:dyDescent="0.25">
      <c r="A8" s="14" t="s">
        <v>40</v>
      </c>
      <c r="B8" s="15">
        <f>'Step 2 - Checklists'!F53</f>
        <v>6</v>
      </c>
      <c r="C8" s="16" t="s">
        <v>64</v>
      </c>
      <c r="D8" s="74">
        <f>'Step 2 - Checklists'!H53</f>
        <v>4</v>
      </c>
      <c r="E8" s="16" t="s">
        <v>66</v>
      </c>
      <c r="F8" s="15">
        <f>'Step 2 - Checklists'!I53</f>
        <v>4</v>
      </c>
      <c r="G8" s="13" t="s">
        <v>66</v>
      </c>
      <c r="H8" s="74">
        <f>'Step 2 - Checklists'!K53</f>
        <v>6</v>
      </c>
      <c r="I8" s="18" t="s">
        <v>66</v>
      </c>
      <c r="J8" s="15">
        <f>'Step 2 - Checklists'!G53</f>
        <v>4</v>
      </c>
      <c r="K8" s="13" t="s">
        <v>65</v>
      </c>
      <c r="L8" s="74">
        <f>'Step 2 - Checklists'!J53</f>
        <v>8</v>
      </c>
      <c r="M8" s="16" t="s">
        <v>130</v>
      </c>
      <c r="N8" s="13"/>
    </row>
    <row r="9" spans="1:14" ht="19" x14ac:dyDescent="0.25">
      <c r="A9" s="14" t="s">
        <v>41</v>
      </c>
      <c r="B9" s="15">
        <f>'Step 2 - Checklists'!F63</f>
        <v>3</v>
      </c>
      <c r="C9" s="16" t="s">
        <v>65</v>
      </c>
      <c r="D9" s="74">
        <f>'Step 2 - Checklists'!H63</f>
        <v>2</v>
      </c>
      <c r="E9" s="16" t="s">
        <v>63</v>
      </c>
      <c r="F9" s="15">
        <f>'Step 2 - Checklists'!I63</f>
        <v>1</v>
      </c>
      <c r="G9" s="13" t="s">
        <v>63</v>
      </c>
      <c r="H9" s="74">
        <f>'Step 2 - Checklists'!K63</f>
        <v>3</v>
      </c>
      <c r="I9" s="18" t="s">
        <v>65</v>
      </c>
      <c r="J9" s="15">
        <f>'Step 2 - Checklists'!G63</f>
        <v>0</v>
      </c>
      <c r="K9" s="13" t="s">
        <v>68</v>
      </c>
      <c r="L9" s="74">
        <f>'Step 2 - Checklists'!J63</f>
        <v>3</v>
      </c>
      <c r="M9" s="16" t="s">
        <v>65</v>
      </c>
      <c r="N9" s="13"/>
    </row>
    <row r="10" spans="1:14" ht="19" x14ac:dyDescent="0.25">
      <c r="A10" s="14" t="s">
        <v>42</v>
      </c>
      <c r="B10" s="15">
        <f>'Step 2 - Checklists'!F74</f>
        <v>2</v>
      </c>
      <c r="C10" s="16" t="s">
        <v>63</v>
      </c>
      <c r="D10" s="74">
        <f>'Step 2 - Checklists'!H74</f>
        <v>6</v>
      </c>
      <c r="E10" s="16" t="s">
        <v>67</v>
      </c>
      <c r="F10" s="15">
        <f>'Step 2 - Checklists'!I74</f>
        <v>2</v>
      </c>
      <c r="G10" s="13" t="s">
        <v>63</v>
      </c>
      <c r="H10" s="74">
        <f>'Step 2 - Checklists'!K74</f>
        <v>0</v>
      </c>
      <c r="I10" s="18" t="s">
        <v>68</v>
      </c>
      <c r="J10" s="15">
        <f>'Step 2 - Checklists'!G74</f>
        <v>0</v>
      </c>
      <c r="K10" s="13" t="s">
        <v>68</v>
      </c>
      <c r="L10" s="74">
        <f>'Step 2 - Checklists'!J74</f>
        <v>6</v>
      </c>
      <c r="M10" s="16" t="s">
        <v>67</v>
      </c>
      <c r="N10" s="13"/>
    </row>
    <row r="11" spans="1:14" ht="19" x14ac:dyDescent="0.25">
      <c r="A11" s="19" t="s">
        <v>43</v>
      </c>
      <c r="B11" s="20">
        <f>'Step 2 - Checklists'!F86</f>
        <v>4</v>
      </c>
      <c r="C11" s="21" t="s">
        <v>67</v>
      </c>
      <c r="D11" s="74">
        <f>'Step 2 - Checklists'!H86</f>
        <v>0</v>
      </c>
      <c r="E11" s="21" t="s">
        <v>65</v>
      </c>
      <c r="F11" s="20">
        <f>'Step 2 - Checklists'!I86</f>
        <v>0</v>
      </c>
      <c r="G11" s="72" t="s">
        <v>63</v>
      </c>
      <c r="H11" s="76">
        <f>'Step 2 - Checklists'!K86</f>
        <v>4</v>
      </c>
      <c r="I11" s="22" t="s">
        <v>67</v>
      </c>
      <c r="J11" s="20">
        <f>'Step 2 - Checklists'!G86</f>
        <v>0</v>
      </c>
      <c r="K11" s="72" t="s">
        <v>68</v>
      </c>
      <c r="L11" s="74">
        <f>'Step 2 - Checklists'!J86</f>
        <v>0</v>
      </c>
      <c r="M11" s="21" t="s">
        <v>68</v>
      </c>
      <c r="N11" s="13"/>
    </row>
    <row r="12" spans="1:14" ht="19" x14ac:dyDescent="0.25">
      <c r="A12" s="14"/>
      <c r="B12" s="13"/>
      <c r="C12" s="16"/>
      <c r="D12" s="79"/>
      <c r="E12" s="16"/>
      <c r="F12" s="13"/>
      <c r="G12" s="13"/>
      <c r="H12" s="77"/>
      <c r="I12" s="18"/>
      <c r="J12" s="13"/>
      <c r="K12" s="13"/>
      <c r="L12" s="78"/>
      <c r="M12" s="16"/>
      <c r="N12" s="13"/>
    </row>
    <row r="13" spans="1:14" ht="19" x14ac:dyDescent="0.25">
      <c r="A13" s="23" t="s">
        <v>69</v>
      </c>
      <c r="B13" s="24">
        <f>SUM(B6:B11)</f>
        <v>23</v>
      </c>
      <c r="C13" s="17" t="s">
        <v>131</v>
      </c>
      <c r="D13" s="75">
        <f>SUM(D6:D11)</f>
        <v>22</v>
      </c>
      <c r="E13" s="17" t="s">
        <v>131</v>
      </c>
      <c r="F13" s="24">
        <f>SUM(F6:F11)</f>
        <v>19</v>
      </c>
      <c r="G13" s="71" t="s">
        <v>132</v>
      </c>
      <c r="H13" s="74">
        <f>SUM(H6:H11)</f>
        <v>21</v>
      </c>
      <c r="I13" s="26" t="s">
        <v>132</v>
      </c>
      <c r="J13" s="25">
        <f>SUM(J6:J11)</f>
        <v>12</v>
      </c>
      <c r="K13" s="80" t="s">
        <v>130</v>
      </c>
      <c r="L13" s="74">
        <f>SUM(L6:L11)</f>
        <v>43</v>
      </c>
      <c r="M13" s="17" t="s">
        <v>133</v>
      </c>
      <c r="N13" s="13"/>
    </row>
    <row r="14" spans="1:14" ht="19" x14ac:dyDescent="0.25">
      <c r="A14" s="27" t="s">
        <v>70</v>
      </c>
      <c r="B14" s="132">
        <f>B13/30*100</f>
        <v>76.666666666666671</v>
      </c>
      <c r="C14" s="16" t="s">
        <v>71</v>
      </c>
      <c r="D14" s="133">
        <f>D13/30*100</f>
        <v>73.333333333333329</v>
      </c>
      <c r="E14" s="134" t="s">
        <v>71</v>
      </c>
      <c r="F14" s="132">
        <f>F13/26*100</f>
        <v>73.076923076923066</v>
      </c>
      <c r="G14" s="135" t="s">
        <v>71</v>
      </c>
      <c r="H14" s="133">
        <f>H13/26*100</f>
        <v>80.769230769230774</v>
      </c>
      <c r="I14" s="136" t="s">
        <v>71</v>
      </c>
      <c r="J14" s="132">
        <f>J13/12*100</f>
        <v>100</v>
      </c>
      <c r="K14" s="137" t="s">
        <v>71</v>
      </c>
      <c r="L14" s="133">
        <f>L13/48*100</f>
        <v>89.583333333333343</v>
      </c>
      <c r="M14" s="16" t="s">
        <v>71</v>
      </c>
      <c r="N14" s="13"/>
    </row>
    <row r="15" spans="1:14" ht="19" x14ac:dyDescent="0.25">
      <c r="A15" s="27" t="s">
        <v>158</v>
      </c>
      <c r="B15" s="15">
        <f>Calculations!$E$22</f>
        <v>4</v>
      </c>
      <c r="C15" s="28"/>
      <c r="D15" s="15">
        <f>Calculations!$E$23</f>
        <v>5</v>
      </c>
      <c r="E15" s="28"/>
      <c r="F15" s="15">
        <f>Calculations!$E$24</f>
        <v>6</v>
      </c>
      <c r="G15" s="28"/>
      <c r="H15" s="15">
        <f>Calculations!$E$25</f>
        <v>3</v>
      </c>
      <c r="I15" s="29"/>
      <c r="J15" s="15">
        <f>Calculations!$E$26</f>
        <v>1</v>
      </c>
      <c r="K15" s="28"/>
      <c r="L15" s="74">
        <f>Calculations!$E$27</f>
        <v>2</v>
      </c>
      <c r="M15" s="28"/>
      <c r="N15" s="13"/>
    </row>
    <row r="16" spans="1:14" ht="19" x14ac:dyDescent="0.25">
      <c r="A16" s="27"/>
      <c r="B16" s="15"/>
      <c r="C16" s="28"/>
      <c r="D16" s="15"/>
      <c r="E16" s="28"/>
      <c r="F16" s="15"/>
      <c r="G16" s="28"/>
      <c r="H16" s="15"/>
      <c r="I16" s="29"/>
      <c r="J16" s="15"/>
      <c r="K16" s="28"/>
      <c r="L16" s="74"/>
      <c r="M16" s="28"/>
      <c r="N16" s="13"/>
    </row>
    <row r="17" spans="1:17" ht="19" x14ac:dyDescent="0.25">
      <c r="A17" s="139" t="s">
        <v>141</v>
      </c>
      <c r="B17" s="140">
        <f>'Step 1 - Information Gathering '!C34</f>
        <v>1</v>
      </c>
      <c r="C17" s="141"/>
      <c r="D17" s="140">
        <f>'Step 1 - Information Gathering '!C36</f>
        <v>2</v>
      </c>
      <c r="E17" s="141"/>
      <c r="F17" s="140">
        <f>'Step 1 - Information Gathering '!C37</f>
        <v>3</v>
      </c>
      <c r="G17" s="141"/>
      <c r="H17" s="140">
        <f>'Step 1 - Information Gathering '!C39</f>
        <v>4</v>
      </c>
      <c r="I17" s="142"/>
      <c r="J17" s="140">
        <f>'Step 1 - Information Gathering '!C35</f>
        <v>5</v>
      </c>
      <c r="K17" s="141"/>
      <c r="L17" s="143">
        <f>'Step 1 - Information Gathering '!C38</f>
        <v>6</v>
      </c>
      <c r="M17" s="141"/>
      <c r="N17" s="13"/>
    </row>
    <row r="18" spans="1:17" ht="20" thickBot="1" x14ac:dyDescent="0.3">
      <c r="A18" s="144" t="s">
        <v>76</v>
      </c>
      <c r="B18" s="145">
        <v>1</v>
      </c>
      <c r="C18" s="146"/>
      <c r="D18" s="145">
        <v>2</v>
      </c>
      <c r="E18" s="146"/>
      <c r="F18" s="145">
        <v>3</v>
      </c>
      <c r="G18" s="146"/>
      <c r="H18" s="145">
        <v>4</v>
      </c>
      <c r="I18" s="147"/>
      <c r="J18" s="145">
        <v>5</v>
      </c>
      <c r="K18" s="146"/>
      <c r="L18" s="148">
        <v>6</v>
      </c>
      <c r="M18" s="146"/>
      <c r="N18" s="13"/>
    </row>
    <row r="19" spans="1:17" ht="19" x14ac:dyDescent="0.25">
      <c r="A19" s="149"/>
      <c r="B19" s="149"/>
      <c r="C19" s="149"/>
      <c r="D19" s="149"/>
      <c r="E19" s="149"/>
      <c r="F19" s="149"/>
      <c r="G19" s="149"/>
      <c r="H19" s="149"/>
      <c r="I19" s="149"/>
      <c r="J19" s="149"/>
      <c r="K19" s="149"/>
      <c r="L19" s="149"/>
      <c r="M19" s="149"/>
      <c r="N19" s="13"/>
    </row>
    <row r="20" spans="1:17" ht="242.5" customHeight="1" x14ac:dyDescent="0.25">
      <c r="A20" s="149" t="s">
        <v>166</v>
      </c>
      <c r="B20" s="149"/>
      <c r="C20" s="184" t="s">
        <v>174</v>
      </c>
      <c r="D20" s="149"/>
      <c r="E20" s="184" t="s">
        <v>175</v>
      </c>
      <c r="F20" s="149"/>
      <c r="G20" s="184" t="s">
        <v>177</v>
      </c>
      <c r="H20" s="149"/>
      <c r="I20" s="184" t="s">
        <v>204</v>
      </c>
      <c r="J20" s="184" t="s">
        <v>178</v>
      </c>
      <c r="K20" s="149"/>
      <c r="L20" s="184" t="s">
        <v>179</v>
      </c>
      <c r="M20" s="184" t="s">
        <v>175</v>
      </c>
      <c r="N20" s="13"/>
      <c r="Q20" s="183" t="s">
        <v>180</v>
      </c>
    </row>
    <row r="21" spans="1:17" s="109" customFormat="1" ht="119" x14ac:dyDescent="0.2">
      <c r="A21" s="183" t="s">
        <v>176</v>
      </c>
      <c r="C21" s="109" t="s">
        <v>134</v>
      </c>
      <c r="E21" s="109" t="s">
        <v>135</v>
      </c>
      <c r="G21" s="109" t="s">
        <v>136</v>
      </c>
      <c r="I21" s="109" t="s">
        <v>137</v>
      </c>
      <c r="J21" s="109" t="s">
        <v>156</v>
      </c>
      <c r="L21" s="109" t="s">
        <v>138</v>
      </c>
      <c r="M21" s="109" t="s">
        <v>139</v>
      </c>
      <c r="P21" s="109" t="s">
        <v>140</v>
      </c>
    </row>
    <row r="22" spans="1:17" x14ac:dyDescent="0.2">
      <c r="A22" t="s">
        <v>5</v>
      </c>
      <c r="C22" s="109">
        <f>RANK(Calculations!$B$14,Calculations!$B$14:$L$14)</f>
        <v>4</v>
      </c>
      <c r="D22" t="str" cm="1">
        <f t="array" ref="D22:D27">A22:A27</f>
        <v>Belonging</v>
      </c>
      <c r="E22">
        <f>(COUNTIF($C$22:C22,C22)-1)+C22</f>
        <v>4</v>
      </c>
      <c r="F22" t="str" cm="1">
        <f t="array" ref="F22:F27">A22:A27</f>
        <v>Belonging</v>
      </c>
      <c r="G22">
        <f>'Step 1 - Information Gathering '!$C$34</f>
        <v>1</v>
      </c>
      <c r="I22">
        <f>Calculations!$B$18</f>
        <v>1</v>
      </c>
      <c r="J22">
        <f t="shared" ref="J22:J27" si="0">E22-I22</f>
        <v>3</v>
      </c>
      <c r="L22">
        <f t="shared" ref="L22:L27" si="1">RANK(J22,$J$22:$J$27)</f>
        <v>1</v>
      </c>
      <c r="M22">
        <f>(COUNTIF($L$22:L22,L22)-1)+L22</f>
        <v>1</v>
      </c>
      <c r="N22" t="str">
        <f t="shared" ref="N22:N27" si="2">A22</f>
        <v>Belonging</v>
      </c>
      <c r="P22" s="131">
        <v>1</v>
      </c>
      <c r="Q22" s="131" t="str">
        <f>VLOOKUP(MIN($M$22:$M$27), $M$22:$N$27, 2, FALSE)</f>
        <v>Belonging</v>
      </c>
    </row>
    <row r="23" spans="1:17" x14ac:dyDescent="0.2">
      <c r="A23" t="s">
        <v>7</v>
      </c>
      <c r="C23" s="109">
        <f>RANK(Calculations!$D$14,Calculations!$B$14:$L$14)</f>
        <v>5</v>
      </c>
      <c r="D23" t="str">
        <v>Mastery</v>
      </c>
      <c r="E23">
        <f>(COUNTIF($C$22:C23,C23)-1)+C23</f>
        <v>5</v>
      </c>
      <c r="F23" t="str">
        <v>Mastery</v>
      </c>
      <c r="G23">
        <f>'Step 1 - Information Gathering '!$C$36</f>
        <v>2</v>
      </c>
      <c r="I23">
        <f>Calculations!$D$18</f>
        <v>2</v>
      </c>
      <c r="J23">
        <f t="shared" si="0"/>
        <v>3</v>
      </c>
      <c r="L23">
        <f t="shared" si="1"/>
        <v>1</v>
      </c>
      <c r="M23">
        <f>(COUNTIF($L$22:L23,L23)-1)+L23</f>
        <v>2</v>
      </c>
      <c r="N23" t="str">
        <f t="shared" si="2"/>
        <v>Mastery</v>
      </c>
      <c r="P23" s="131">
        <v>2</v>
      </c>
      <c r="Q23" s="131" t="str">
        <f>VLOOKUP(SMALL($M$22:$M$27,2), $M$22:$N$27, 2, FALSE)</f>
        <v>Mastery</v>
      </c>
    </row>
    <row r="24" spans="1:17" x14ac:dyDescent="0.2">
      <c r="A24" t="s">
        <v>8</v>
      </c>
      <c r="C24" s="109">
        <f>RANK(Calculations!$F$14,Calculations!$B$14:$L$14)</f>
        <v>6</v>
      </c>
      <c r="D24" t="str">
        <v>Challenge</v>
      </c>
      <c r="E24">
        <f>(COUNTIF($C$22:C24,C24)-1)+C24</f>
        <v>6</v>
      </c>
      <c r="F24" t="str">
        <v>Challenge</v>
      </c>
      <c r="G24">
        <f>'Step 1 - Information Gathering '!$C$37</f>
        <v>3</v>
      </c>
      <c r="I24">
        <f>Calculations!$F$18</f>
        <v>3</v>
      </c>
      <c r="J24">
        <f t="shared" si="0"/>
        <v>3</v>
      </c>
      <c r="L24">
        <f t="shared" si="1"/>
        <v>1</v>
      </c>
      <c r="M24">
        <f>(COUNTIF($L$22:L24,L24)-1)+L24</f>
        <v>3</v>
      </c>
      <c r="N24" t="str">
        <f t="shared" si="2"/>
        <v>Challenge</v>
      </c>
      <c r="P24" s="131">
        <v>3</v>
      </c>
      <c r="Q24" s="131" t="str">
        <f>VLOOKUP(SMALL($M$22:$M$27,3), $M$22:$N$27, 2, FALSE)</f>
        <v>Challenge</v>
      </c>
    </row>
    <row r="25" spans="1:17" x14ac:dyDescent="0.2">
      <c r="A25" t="s">
        <v>10</v>
      </c>
      <c r="C25" s="109">
        <f>RANK(Calculations!$H$14,Calculations!$B$14:$L14)</f>
        <v>3</v>
      </c>
      <c r="D25" t="str">
        <v>Meaning</v>
      </c>
      <c r="E25">
        <f>(COUNTIF($C$22:C25,C25)-1)+C25</f>
        <v>3</v>
      </c>
      <c r="F25" t="str">
        <v>Meaning</v>
      </c>
      <c r="G25">
        <f>'Step 1 - Information Gathering '!$C$39</f>
        <v>4</v>
      </c>
      <c r="I25">
        <f>Calculations!$H$18</f>
        <v>4</v>
      </c>
      <c r="J25">
        <f t="shared" si="0"/>
        <v>-1</v>
      </c>
      <c r="L25">
        <f t="shared" si="1"/>
        <v>4</v>
      </c>
      <c r="M25">
        <f>(COUNTIF($L$22:L25,L25)-1)+L25</f>
        <v>4</v>
      </c>
      <c r="N25" t="str">
        <f t="shared" si="2"/>
        <v>Meaning</v>
      </c>
      <c r="P25" s="131">
        <v>4</v>
      </c>
      <c r="Q25" s="131" t="str">
        <f>VLOOKUP(SMALL($M$22:$M$27,4), $M$22:$N$27, 2, FALSE)</f>
        <v>Meaning</v>
      </c>
    </row>
    <row r="26" spans="1:17" x14ac:dyDescent="0.2">
      <c r="A26" t="s">
        <v>6</v>
      </c>
      <c r="C26" s="109">
        <f>RANK(Calculations!$J$14,Calculations!$B$14:$L$14)</f>
        <v>1</v>
      </c>
      <c r="D26" t="str">
        <v>Autonomy</v>
      </c>
      <c r="E26">
        <f>(COUNTIF($C$22:C26,C26)-1)+C26</f>
        <v>1</v>
      </c>
      <c r="F26" t="str">
        <v>Autonomy</v>
      </c>
      <c r="G26">
        <f>'Step 1 - Information Gathering '!$C$35</f>
        <v>5</v>
      </c>
      <c r="I26">
        <f>Calculations!$J$18</f>
        <v>5</v>
      </c>
      <c r="J26">
        <f t="shared" si="0"/>
        <v>-4</v>
      </c>
      <c r="L26">
        <f t="shared" si="1"/>
        <v>5</v>
      </c>
      <c r="M26">
        <f>(COUNTIF($L$22:L26,L26)-1)+L26</f>
        <v>5</v>
      </c>
      <c r="N26" t="str">
        <f t="shared" si="2"/>
        <v>Autonomy</v>
      </c>
      <c r="P26" s="131">
        <v>5</v>
      </c>
      <c r="Q26" s="131" t="str">
        <f>VLOOKUP(SMALL($M$22:$M$27,5), $M$22:$N$27, 2, FALSE)</f>
        <v>Autonomy</v>
      </c>
    </row>
    <row r="27" spans="1:17" x14ac:dyDescent="0.2">
      <c r="A27" t="s">
        <v>77</v>
      </c>
      <c r="C27" s="109">
        <f>RANK(Calculations!$L$14,Calculations!$B$14:$L$14)</f>
        <v>2</v>
      </c>
      <c r="D27" t="str">
        <v>Engagement</v>
      </c>
      <c r="E27">
        <f>(COUNTIF($C$22:C27,C27)-1)+C27</f>
        <v>2</v>
      </c>
      <c r="F27" t="str">
        <v>Engagement</v>
      </c>
      <c r="G27">
        <f>'Step 1 - Information Gathering '!$C$38</f>
        <v>6</v>
      </c>
      <c r="I27">
        <f>Calculations!$L$18</f>
        <v>6</v>
      </c>
      <c r="J27">
        <f t="shared" si="0"/>
        <v>-4</v>
      </c>
      <c r="L27">
        <f t="shared" si="1"/>
        <v>5</v>
      </c>
      <c r="M27">
        <f>(COUNTIF($L$22:L27,L27)-1)+L27</f>
        <v>6</v>
      </c>
      <c r="N27" t="str">
        <f t="shared" si="2"/>
        <v>Engagement</v>
      </c>
      <c r="P27" s="131">
        <v>6</v>
      </c>
      <c r="Q27" s="131" t="str">
        <f>VLOOKUP(SMALL($M$22:$M$27,6), $M$22:$N$27, 2, FALSE)</f>
        <v>Engagement</v>
      </c>
    </row>
    <row r="28" spans="1:17" x14ac:dyDescent="0.2">
      <c r="A28" s="116"/>
      <c r="B28" s="116"/>
      <c r="C28" s="118"/>
      <c r="D28" s="116"/>
      <c r="E28" s="116"/>
      <c r="F28" s="116"/>
      <c r="G28" s="116"/>
      <c r="H28" s="116"/>
      <c r="I28" s="116"/>
      <c r="J28" s="116"/>
    </row>
    <row r="29" spans="1:17" x14ac:dyDescent="0.2">
      <c r="A29" s="115"/>
      <c r="B29" s="115"/>
      <c r="C29" s="118"/>
      <c r="D29" s="116"/>
      <c r="E29" s="116"/>
      <c r="F29" s="116"/>
      <c r="H29" s="116"/>
      <c r="I29" s="116"/>
      <c r="J29" s="116"/>
    </row>
    <row r="30" spans="1:17" x14ac:dyDescent="0.2">
      <c r="A30" s="115"/>
      <c r="B30" s="115"/>
      <c r="C30" s="118"/>
      <c r="D30" s="116"/>
      <c r="E30" s="116"/>
      <c r="F30" s="116"/>
      <c r="H30" s="116"/>
      <c r="I30" s="116"/>
      <c r="J30" s="116"/>
    </row>
    <row r="31" spans="1:17" x14ac:dyDescent="0.2">
      <c r="A31" s="115"/>
      <c r="B31" s="115"/>
      <c r="C31" s="118"/>
      <c r="D31" s="116"/>
      <c r="E31" s="116"/>
      <c r="F31" s="116"/>
      <c r="H31" s="116"/>
      <c r="I31" s="116"/>
      <c r="J31" s="116"/>
    </row>
    <row r="32" spans="1:17" ht="17" x14ac:dyDescent="0.2">
      <c r="A32" s="185" t="s">
        <v>181</v>
      </c>
      <c r="B32" s="115"/>
      <c r="C32" s="118"/>
      <c r="D32" s="116"/>
      <c r="E32" s="116"/>
      <c r="F32" s="116"/>
      <c r="H32" s="116"/>
      <c r="I32" s="116"/>
      <c r="J32" s="116"/>
    </row>
    <row r="33" spans="1:33" x14ac:dyDescent="0.2">
      <c r="A33" s="115"/>
      <c r="B33" s="115"/>
      <c r="C33" s="118"/>
      <c r="D33" s="116"/>
      <c r="E33" s="116"/>
      <c r="F33" s="116"/>
      <c r="H33" s="116"/>
      <c r="I33" s="116"/>
      <c r="J33" s="116"/>
    </row>
    <row r="34" spans="1:33" x14ac:dyDescent="0.2">
      <c r="A34" s="115"/>
      <c r="B34" s="115"/>
      <c r="C34" s="118"/>
      <c r="D34" s="116"/>
      <c r="E34" s="116"/>
      <c r="F34" s="116"/>
      <c r="H34" s="116"/>
      <c r="I34" s="116"/>
      <c r="J34" s="116"/>
    </row>
    <row r="35" spans="1:33" x14ac:dyDescent="0.2">
      <c r="A35" s="115"/>
      <c r="B35" s="115"/>
      <c r="C35" s="118"/>
      <c r="D35" s="116"/>
      <c r="E35" s="116"/>
      <c r="F35" s="116"/>
      <c r="H35" s="116"/>
      <c r="I35" s="116"/>
      <c r="J35" s="116"/>
    </row>
    <row r="36" spans="1:33" ht="300" customHeight="1" thickBot="1" x14ac:dyDescent="0.25">
      <c r="A36" s="186" t="s">
        <v>182</v>
      </c>
      <c r="B36" s="186" t="s">
        <v>183</v>
      </c>
      <c r="C36" s="186" t="s">
        <v>184</v>
      </c>
      <c r="D36" s="187" t="s">
        <v>185</v>
      </c>
      <c r="E36" s="187" t="s">
        <v>186</v>
      </c>
      <c r="F36" s="116"/>
      <c r="H36" s="116"/>
      <c r="I36" s="186" t="s">
        <v>187</v>
      </c>
      <c r="J36" s="116"/>
      <c r="N36" s="186" t="s">
        <v>187</v>
      </c>
      <c r="S36" s="186" t="s">
        <v>187</v>
      </c>
      <c r="T36" s="129"/>
      <c r="U36" s="129"/>
      <c r="V36" s="129"/>
      <c r="X36" s="186" t="s">
        <v>187</v>
      </c>
      <c r="AC36" s="186" t="s">
        <v>187</v>
      </c>
    </row>
    <row r="37" spans="1:33" x14ac:dyDescent="0.2">
      <c r="B37" s="119" t="s">
        <v>145</v>
      </c>
      <c r="C37" s="120"/>
      <c r="D37" s="121"/>
      <c r="E37" s="122"/>
      <c r="F37" s="116"/>
      <c r="I37" s="119" t="s">
        <v>146</v>
      </c>
      <c r="J37" s="121"/>
      <c r="K37" s="121"/>
      <c r="L37" s="122"/>
      <c r="N37" s="119" t="s">
        <v>147</v>
      </c>
      <c r="O37" s="121"/>
      <c r="P37" s="121"/>
      <c r="Q37" s="122"/>
      <c r="S37" s="123" t="s">
        <v>148</v>
      </c>
      <c r="T37" s="116"/>
      <c r="U37" s="116"/>
      <c r="V37" s="124"/>
      <c r="X37" s="119" t="s">
        <v>149</v>
      </c>
      <c r="Y37" s="121"/>
      <c r="Z37" s="121"/>
      <c r="AA37" s="122"/>
      <c r="AC37" s="119" t="s">
        <v>152</v>
      </c>
      <c r="AD37" s="121"/>
      <c r="AE37" s="121"/>
      <c r="AF37" s="122"/>
    </row>
    <row r="38" spans="1:33" ht="17" x14ac:dyDescent="0.2">
      <c r="A38" t="s">
        <v>142</v>
      </c>
      <c r="B38" s="123" t="s">
        <v>143</v>
      </c>
      <c r="C38" s="118" t="s">
        <v>144</v>
      </c>
      <c r="D38" s="116" t="s">
        <v>150</v>
      </c>
      <c r="E38" s="124" t="s">
        <v>151</v>
      </c>
      <c r="F38" s="116"/>
      <c r="I38" s="123" t="s">
        <v>143</v>
      </c>
      <c r="J38" s="118" t="s">
        <v>144</v>
      </c>
      <c r="K38" s="116" t="s">
        <v>150</v>
      </c>
      <c r="L38" s="124" t="s">
        <v>151</v>
      </c>
      <c r="N38" s="123" t="s">
        <v>143</v>
      </c>
      <c r="O38" s="118" t="s">
        <v>144</v>
      </c>
      <c r="P38" s="116" t="s">
        <v>150</v>
      </c>
      <c r="Q38" s="124" t="s">
        <v>151</v>
      </c>
      <c r="S38" s="123" t="s">
        <v>143</v>
      </c>
      <c r="T38" s="118" t="s">
        <v>144</v>
      </c>
      <c r="U38" s="116" t="s">
        <v>150</v>
      </c>
      <c r="V38" s="124" t="s">
        <v>151</v>
      </c>
      <c r="X38" s="123" t="s">
        <v>143</v>
      </c>
      <c r="Y38" s="118" t="s">
        <v>144</v>
      </c>
      <c r="Z38" s="116" t="s">
        <v>150</v>
      </c>
      <c r="AA38" s="124" t="s">
        <v>151</v>
      </c>
      <c r="AC38" s="123" t="s">
        <v>143</v>
      </c>
      <c r="AD38" s="118" t="s">
        <v>144</v>
      </c>
      <c r="AE38" s="116" t="s">
        <v>150</v>
      </c>
      <c r="AF38" s="124" t="s">
        <v>151</v>
      </c>
    </row>
    <row r="39" spans="1:33" ht="51" x14ac:dyDescent="0.2">
      <c r="A39" s="114">
        <v>1</v>
      </c>
      <c r="B39" s="125" t="str">
        <f>IF('Step 2 - Checklists'!$D$48="N/A","",'Step 2 - Checklists'!$D$48)</f>
        <v/>
      </c>
      <c r="C39" s="118" t="str">
        <f>IF(AND(B39&lt;=1,B39&lt;&gt;""),1+ROW(B39)*0.001,IF(B39&lt;&gt;"",2+ROW(B39)*0.001,""))</f>
        <v/>
      </c>
      <c r="D39" s="116" t="str">
        <f t="shared" ref="D39:D68" si="3">IFERROR(RANK(C39,$C$39:$C$68,1),"")</f>
        <v/>
      </c>
      <c r="E39" s="126" t="str">
        <f>'Step 2 - Checklists'!$B$48</f>
        <v>Interpersonal Skills of Program Leader</v>
      </c>
      <c r="F39" s="118">
        <v>1</v>
      </c>
      <c r="I39" s="125" t="str">
        <f>IF('Step 2 - Checklists'!$D$48="N/A","",'Step 2 - Checklists'!$D$48)</f>
        <v/>
      </c>
      <c r="J39" s="118" t="str">
        <f>IF(AND(I39&lt;=1,I39&lt;&gt;""),1+ROW(I39)*0.001,IF(I39&lt;&gt;"",2+ROW(I39)*0.001,""))</f>
        <v/>
      </c>
      <c r="K39" s="116" t="str">
        <f t="shared" ref="K39:K68" si="4">IFERROR(RANK(J39,$J$39:$J$68,1),"")</f>
        <v/>
      </c>
      <c r="L39" s="126" t="str">
        <f>'Step 2 - Checklists'!$B$48</f>
        <v>Interpersonal Skills of Program Leader</v>
      </c>
      <c r="M39" s="118">
        <v>1</v>
      </c>
      <c r="N39" s="125" t="str">
        <f>IF('Step 2 - Checklists'!$D$48="N/A","",'Step 2 - Checklists'!$D$48)</f>
        <v/>
      </c>
      <c r="O39" s="118" t="str">
        <f>IF(AND(N39&lt;=1,N39&lt;&gt;""),1+ROW(N39)*0.001,IF(N39&lt;&gt;"",2+ROW(N39)*0.001,""))</f>
        <v/>
      </c>
      <c r="P39" s="116" t="str">
        <f>IFERROR(RANK(O39,$O$39:$O$68,1),"")</f>
        <v/>
      </c>
      <c r="Q39" s="126" t="str">
        <f>'Step 2 - Checklists'!$B$48</f>
        <v>Interpersonal Skills of Program Leader</v>
      </c>
      <c r="R39" s="118">
        <v>1</v>
      </c>
      <c r="S39" s="125" t="str">
        <f>IF('Step 2 - Checklists'!$D$48="N/A","",'Step 2 - Checklists'!$D$48)</f>
        <v/>
      </c>
      <c r="T39" s="118" t="str">
        <f>IF(AND(S39&lt;=1,S39&lt;&gt;""),1+ROW(S39)*0.001,IF(S39&lt;&gt;"",2+ROW(S39)*0.001,""))</f>
        <v/>
      </c>
      <c r="U39" s="116" t="str">
        <f>IFERROR(RANK(T39,$T$39:$T$68,1),"")</f>
        <v/>
      </c>
      <c r="V39" s="126" t="str">
        <f>'Step 2 - Checklists'!$B$48</f>
        <v>Interpersonal Skills of Program Leader</v>
      </c>
      <c r="W39" s="118">
        <v>1</v>
      </c>
      <c r="X39" s="125"/>
      <c r="Y39" s="118"/>
      <c r="Z39" s="116" t="str">
        <f>IFERROR(RANK(Y39,$Y$39:$Y$68,1),"")</f>
        <v/>
      </c>
      <c r="AA39" s="126"/>
      <c r="AB39" s="118">
        <v>1</v>
      </c>
      <c r="AC39" s="125" t="str">
        <f>IF('Step 2 - Checklists'!$D$48="N/A","",'Step 2 - Checklists'!$D$48)</f>
        <v/>
      </c>
      <c r="AD39" s="118" t="str">
        <f>IF(AND(AC39&lt;=1,AC39&lt;&gt;""),1+ROW(AC39)*0.001,IF(AC39&lt;&gt;"",2+ROW(AC39)*0.001,""))</f>
        <v/>
      </c>
      <c r="AE39" s="116" t="str">
        <f>IFERROR(RANK(AD39,$AD$39:$AD$68,1),"")</f>
        <v/>
      </c>
      <c r="AF39" s="126" t="str">
        <f>'Step 2 - Checklists'!$B$48</f>
        <v>Interpersonal Skills of Program Leader</v>
      </c>
      <c r="AG39" s="118">
        <v>1</v>
      </c>
    </row>
    <row r="40" spans="1:33" ht="34" x14ac:dyDescent="0.2">
      <c r="A40" s="114">
        <v>2</v>
      </c>
      <c r="B40" s="125">
        <f>IF('Step 2 - Checklists'!$D$82="N/A","",'Step 2 - Checklists'!$D$82)</f>
        <v>2</v>
      </c>
      <c r="C40" s="118">
        <f t="shared" ref="C40:C66" si="5">IF(AND(B40&lt;=1,B40&lt;&gt;""),1+ROW(B40)*0.001,IF(B40&lt;&gt;"",2+ROW(B40)*0.001,""))</f>
        <v>2.04</v>
      </c>
      <c r="D40" s="116">
        <f t="shared" si="3"/>
        <v>2</v>
      </c>
      <c r="E40" s="126" t="str">
        <f>'Step 2 - Checklists'!$B$82</f>
        <v>Protection from Harassment</v>
      </c>
      <c r="F40" s="118">
        <v>2</v>
      </c>
      <c r="I40" s="125"/>
      <c r="J40" s="118"/>
      <c r="K40" s="116" t="str">
        <f t="shared" si="4"/>
        <v/>
      </c>
      <c r="L40" s="126"/>
      <c r="M40" s="118">
        <v>2</v>
      </c>
      <c r="N40" s="125"/>
      <c r="O40" s="118"/>
      <c r="P40" s="116" t="str">
        <f t="shared" ref="P40:P68" si="6">IFERROR(RANK(O40,$O$39:$O$68,1),"")</f>
        <v/>
      </c>
      <c r="Q40" s="126"/>
      <c r="R40" s="118">
        <v>2</v>
      </c>
      <c r="S40" s="125">
        <f>IF('Step 2 - Checklists'!$D$82="N/A","",'Step 2 - Checklists'!$D$82)</f>
        <v>2</v>
      </c>
      <c r="T40" s="118">
        <f t="shared" ref="T40:T68" si="7">IF(AND(S40&lt;=1,S40&lt;&gt;""),1+ROW(S40)*0.001,IF(S40&lt;&gt;"",2+ROW(S40)*0.001,""))</f>
        <v>2.04</v>
      </c>
      <c r="U40" s="116">
        <f t="shared" ref="U40:U68" si="8">IFERROR(RANK(T40,$T$39:$T$68,1),"")</f>
        <v>2</v>
      </c>
      <c r="V40" s="126" t="str">
        <f>'Step 2 - Checklists'!$B$82</f>
        <v>Protection from Harassment</v>
      </c>
      <c r="W40" s="118">
        <v>2</v>
      </c>
      <c r="X40" s="125"/>
      <c r="Y40" s="118"/>
      <c r="Z40" s="116" t="str">
        <f t="shared" ref="Z40:Z68" si="9">IFERROR(RANK(Y40,$Y$39:$Y$68,1),"")</f>
        <v/>
      </c>
      <c r="AA40" s="126"/>
      <c r="AB40" s="118">
        <v>2</v>
      </c>
      <c r="AC40" s="125"/>
      <c r="AD40" s="118" t="str">
        <f t="shared" ref="AD40:AD68" si="10">IF(AND(AC40&lt;=1,AC40&lt;&gt;""),1+ROW(AC40)*0.001,IF(AC40&lt;&gt;"",2+ROW(AC40)*0.001,""))</f>
        <v/>
      </c>
      <c r="AE40" s="116" t="str">
        <f t="shared" ref="AE40:AE68" si="11">IFERROR(RANK(AD40,$AD$39:$AD$68,1),"")</f>
        <v/>
      </c>
      <c r="AF40" s="126"/>
      <c r="AG40" s="118">
        <v>2</v>
      </c>
    </row>
    <row r="41" spans="1:33" ht="17" x14ac:dyDescent="0.2">
      <c r="A41" s="114">
        <v>3</v>
      </c>
      <c r="B41" s="125"/>
      <c r="C41" s="118"/>
      <c r="D41" s="116" t="str">
        <f t="shared" si="3"/>
        <v/>
      </c>
      <c r="E41" s="126"/>
      <c r="F41" s="118">
        <v>3</v>
      </c>
      <c r="I41" s="125"/>
      <c r="J41" s="118"/>
      <c r="K41" s="116" t="str">
        <f t="shared" si="4"/>
        <v/>
      </c>
      <c r="L41" s="126"/>
      <c r="M41" s="118">
        <v>3</v>
      </c>
      <c r="N41" s="125">
        <f>IF('Step 2 - Checklists'!$D$18="N/A","",'Step 2 - Checklists'!$D$18)</f>
        <v>2</v>
      </c>
      <c r="O41" s="118">
        <f t="shared" ref="O41:O67" si="12">IF(AND(N41&lt;=1,N41&lt;&gt;""),1+ROW(N41)*0.001,IF(N41&lt;&gt;"",2+ROW(N41)*0.001,""))</f>
        <v>2.0409999999999999</v>
      </c>
      <c r="P41" s="116">
        <f t="shared" si="6"/>
        <v>2</v>
      </c>
      <c r="Q41" s="126" t="str">
        <f>'Step 2 - Checklists'!$B$18</f>
        <v>Safe Places</v>
      </c>
      <c r="R41" s="118">
        <v>3</v>
      </c>
      <c r="S41" s="125"/>
      <c r="T41" s="118"/>
      <c r="U41" s="116" t="str">
        <f t="shared" si="8"/>
        <v/>
      </c>
      <c r="V41" s="126"/>
      <c r="W41" s="118">
        <v>3</v>
      </c>
      <c r="X41" s="125"/>
      <c r="Y41" s="118"/>
      <c r="Z41" s="116" t="str">
        <f t="shared" si="9"/>
        <v/>
      </c>
      <c r="AA41" s="126"/>
      <c r="AB41" s="118">
        <v>3</v>
      </c>
      <c r="AC41" s="125">
        <f>IF('Step 2 - Checklists'!$D$18="N/A","",'Step 2 - Checklists'!$D$18)</f>
        <v>2</v>
      </c>
      <c r="AD41" s="118">
        <f t="shared" si="10"/>
        <v>2.0409999999999999</v>
      </c>
      <c r="AE41" s="116">
        <f t="shared" si="11"/>
        <v>3</v>
      </c>
      <c r="AF41" s="126" t="str">
        <f>'Step 2 - Checklists'!$B$18</f>
        <v>Safe Places</v>
      </c>
      <c r="AG41" s="118">
        <v>3</v>
      </c>
    </row>
    <row r="42" spans="1:33" ht="34" x14ac:dyDescent="0.2">
      <c r="A42" s="114">
        <v>4</v>
      </c>
      <c r="B42" s="125">
        <f>IF('Step 2 - Checklists'!$D$61="N/A","",'Step 2 - Checklists'!$D$61)</f>
        <v>1</v>
      </c>
      <c r="C42" s="118">
        <f t="shared" si="5"/>
        <v>1.042</v>
      </c>
      <c r="D42" s="116">
        <f t="shared" si="3"/>
        <v>1</v>
      </c>
      <c r="E42" s="126" t="str">
        <f>'Step 2 - Checklists'!$B$61</f>
        <v>Group Environment</v>
      </c>
      <c r="F42" s="118">
        <v>4</v>
      </c>
      <c r="I42" s="125"/>
      <c r="J42" s="118"/>
      <c r="K42" s="116" t="str">
        <f t="shared" si="4"/>
        <v/>
      </c>
      <c r="L42" s="126"/>
      <c r="M42" s="118">
        <v>4</v>
      </c>
      <c r="N42" s="125">
        <f>IF('Step 2 - Checklists'!$D$61="N/A","",'Step 2 - Checklists'!$D$61)</f>
        <v>1</v>
      </c>
      <c r="O42" s="118">
        <f t="shared" si="12"/>
        <v>1.042</v>
      </c>
      <c r="P42" s="116">
        <f t="shared" si="6"/>
        <v>1</v>
      </c>
      <c r="Q42" s="126" t="str">
        <f>'Step 2 - Checklists'!$B$61</f>
        <v>Group Environment</v>
      </c>
      <c r="R42" s="118">
        <v>4</v>
      </c>
      <c r="S42" s="125">
        <f>IF('Step 2 - Checklists'!$D$61="N/A","",'Step 2 - Checklists'!$D$61)</f>
        <v>1</v>
      </c>
      <c r="T42" s="118">
        <f t="shared" si="7"/>
        <v>1.042</v>
      </c>
      <c r="U42" s="116">
        <f t="shared" si="8"/>
        <v>1</v>
      </c>
      <c r="V42" s="126" t="str">
        <f>'Step 2 - Checklists'!$B$61</f>
        <v>Group Environment</v>
      </c>
      <c r="W42" s="118">
        <v>4</v>
      </c>
      <c r="X42" s="125"/>
      <c r="Y42" s="118"/>
      <c r="Z42" s="116" t="str">
        <f t="shared" si="9"/>
        <v/>
      </c>
      <c r="AA42" s="126"/>
      <c r="AB42" s="118">
        <v>4</v>
      </c>
      <c r="AC42" s="125">
        <f>IF('Step 2 - Checklists'!$D$61="N/A","",'Step 2 - Checklists'!$D$61)</f>
        <v>1</v>
      </c>
      <c r="AD42" s="118">
        <f t="shared" si="10"/>
        <v>1.042</v>
      </c>
      <c r="AE42" s="116">
        <f t="shared" si="11"/>
        <v>1</v>
      </c>
      <c r="AF42" s="126" t="str">
        <f>'Step 2 - Checklists'!$B$61</f>
        <v>Group Environment</v>
      </c>
      <c r="AG42" s="118">
        <v>4</v>
      </c>
    </row>
    <row r="43" spans="1:33" ht="17" x14ac:dyDescent="0.2">
      <c r="A43" s="114">
        <v>5</v>
      </c>
      <c r="B43" s="125">
        <f>IF('Step 2 - Checklists'!$D$83="N/A","",'Step 2 - Checklists'!$D$83)</f>
        <v>2</v>
      </c>
      <c r="C43" s="118">
        <f t="shared" si="5"/>
        <v>2.0430000000000001</v>
      </c>
      <c r="D43" s="116">
        <f t="shared" si="3"/>
        <v>3</v>
      </c>
      <c r="E43" s="126" t="str">
        <f>'Step 2 - Checklists'!$B$83</f>
        <v>Supportive Attitudes</v>
      </c>
      <c r="F43" s="118">
        <v>5</v>
      </c>
      <c r="I43" s="125"/>
      <c r="J43" s="118"/>
      <c r="K43" s="116" t="str">
        <f t="shared" si="4"/>
        <v/>
      </c>
      <c r="L43" s="126"/>
      <c r="M43" s="118">
        <v>5</v>
      </c>
      <c r="N43" s="125"/>
      <c r="O43" s="118"/>
      <c r="P43" s="116" t="str">
        <f t="shared" si="6"/>
        <v/>
      </c>
      <c r="Q43" s="126"/>
      <c r="R43" s="118">
        <v>5</v>
      </c>
      <c r="S43" s="125">
        <f>IF('Step 2 - Checklists'!$D$83="N/A","",'Step 2 - Checklists'!$D$83)</f>
        <v>2</v>
      </c>
      <c r="T43" s="118">
        <f t="shared" si="7"/>
        <v>2.0430000000000001</v>
      </c>
      <c r="U43" s="116">
        <f t="shared" si="8"/>
        <v>3</v>
      </c>
      <c r="V43" s="126" t="str">
        <f>'Step 2 - Checklists'!$B$83</f>
        <v>Supportive Attitudes</v>
      </c>
      <c r="W43" s="118">
        <v>5</v>
      </c>
      <c r="X43" s="125"/>
      <c r="Y43" s="118"/>
      <c r="Z43" s="116" t="str">
        <f t="shared" si="9"/>
        <v/>
      </c>
      <c r="AA43" s="126"/>
      <c r="AB43" s="118">
        <v>5</v>
      </c>
      <c r="AC43" s="125"/>
      <c r="AD43" s="118"/>
      <c r="AE43" s="116" t="str">
        <f t="shared" si="11"/>
        <v/>
      </c>
      <c r="AF43" s="126"/>
      <c r="AG43" s="118">
        <v>5</v>
      </c>
    </row>
    <row r="44" spans="1:33" ht="51" x14ac:dyDescent="0.2">
      <c r="A44" s="114">
        <v>6</v>
      </c>
      <c r="B44" s="125">
        <f>IF('Step 2 - Checklists'!$D$50="N/A","",'Step 2 - Checklists'!$D$50)</f>
        <v>2</v>
      </c>
      <c r="C44" s="118">
        <f t="shared" si="5"/>
        <v>2.044</v>
      </c>
      <c r="D44" s="116">
        <f t="shared" si="3"/>
        <v>4</v>
      </c>
      <c r="E44" s="126" t="str">
        <f>'Step 2 - Checklists'!$B$50</f>
        <v>Program Leader Encourages Open Communication</v>
      </c>
      <c r="F44" s="118">
        <v>6</v>
      </c>
      <c r="I44" s="125"/>
      <c r="J44" s="118"/>
      <c r="K44" s="116" t="str">
        <f t="shared" si="4"/>
        <v/>
      </c>
      <c r="L44" s="126"/>
      <c r="M44" s="118">
        <v>6</v>
      </c>
      <c r="N44" s="125"/>
      <c r="O44" s="118"/>
      <c r="P44" s="116" t="str">
        <f t="shared" si="6"/>
        <v/>
      </c>
      <c r="Q44" s="126"/>
      <c r="R44" s="118">
        <v>6</v>
      </c>
      <c r="S44" s="125">
        <f>IF('Step 2 - Checklists'!$D$50="N/A","",'Step 2 - Checklists'!$D$50)</f>
        <v>2</v>
      </c>
      <c r="T44" s="118">
        <f t="shared" si="7"/>
        <v>2.044</v>
      </c>
      <c r="U44" s="116">
        <f t="shared" si="8"/>
        <v>4</v>
      </c>
      <c r="V44" s="126" t="str">
        <f>'Step 2 - Checklists'!$B$50</f>
        <v>Program Leader Encourages Open Communication</v>
      </c>
      <c r="W44" s="118">
        <v>6</v>
      </c>
      <c r="X44" s="125">
        <f>IF('Step 2 - Checklists'!$D$50="N/A","",'Step 2 - Checklists'!$D$50)</f>
        <v>2</v>
      </c>
      <c r="Y44" s="118">
        <f t="shared" ref="Y44:Y68" si="13">IF(AND(X44&lt;=1,X44&lt;&gt;""),1+ROW(X44)*0.001,IF(X44&lt;&gt;"",2+ROW(X44)*0.001,""))</f>
        <v>2.044</v>
      </c>
      <c r="Z44" s="116">
        <f t="shared" si="9"/>
        <v>1</v>
      </c>
      <c r="AA44" s="126" t="str">
        <f>'Step 2 - Checklists'!$B$50</f>
        <v>Program Leader Encourages Open Communication</v>
      </c>
      <c r="AB44" s="118">
        <v>6</v>
      </c>
      <c r="AC44" s="125">
        <f>IF('Step 2 - Checklists'!$D$50="N/A","",'Step 2 - Checklists'!$D$50)</f>
        <v>2</v>
      </c>
      <c r="AD44" s="118">
        <f t="shared" si="10"/>
        <v>2.044</v>
      </c>
      <c r="AE44" s="116">
        <f t="shared" si="11"/>
        <v>4</v>
      </c>
      <c r="AF44" s="126" t="str">
        <f>'Step 2 - Checklists'!$B$50</f>
        <v>Program Leader Encourages Open Communication</v>
      </c>
      <c r="AG44" s="118">
        <v>6</v>
      </c>
    </row>
    <row r="45" spans="1:33" ht="51" x14ac:dyDescent="0.2">
      <c r="A45" s="114">
        <v>7</v>
      </c>
      <c r="B45" s="125" t="str">
        <f>IF('Step 2 - Checklists'!$D$46="N/A","",'Step 2 - Checklists'!$D$46)</f>
        <v/>
      </c>
      <c r="C45" s="118" t="str">
        <f t="shared" si="5"/>
        <v/>
      </c>
      <c r="D45" s="116" t="str">
        <f t="shared" si="3"/>
        <v/>
      </c>
      <c r="E45" s="126" t="str">
        <f>'Step 2 - Checklists'!$B$46</f>
        <v>Program Leader Knowledge, Skill and Learning</v>
      </c>
      <c r="F45" s="118">
        <v>7</v>
      </c>
      <c r="I45" s="125" t="str">
        <f>IF('Step 2 - Checklists'!$D$46="N/A","",'Step 2 - Checklists'!$D$46)</f>
        <v/>
      </c>
      <c r="J45" s="118" t="str">
        <f t="shared" ref="J45:J68" si="14">IF(AND(I45&lt;=1,I45&lt;&gt;""),1+ROW(I45)*0.001,IF(I45&lt;&gt;"",2+ROW(I45)*0.001,""))</f>
        <v/>
      </c>
      <c r="K45" s="116" t="str">
        <f t="shared" si="4"/>
        <v/>
      </c>
      <c r="L45" s="126" t="str">
        <f>'Step 2 - Checklists'!$B$46</f>
        <v>Program Leader Knowledge, Skill and Learning</v>
      </c>
      <c r="M45" s="118">
        <v>7</v>
      </c>
      <c r="N45" s="125" t="str">
        <f>IF('Step 2 - Checklists'!$D$46="N/A","",'Step 2 - Checklists'!$D$46)</f>
        <v/>
      </c>
      <c r="O45" s="118" t="str">
        <f t="shared" si="12"/>
        <v/>
      </c>
      <c r="P45" s="116" t="str">
        <f t="shared" si="6"/>
        <v/>
      </c>
      <c r="Q45" s="126" t="str">
        <f>'Step 2 - Checklists'!$B$46</f>
        <v>Program Leader Knowledge, Skill and Learning</v>
      </c>
      <c r="R45" s="118">
        <v>7</v>
      </c>
      <c r="S45" s="125"/>
      <c r="T45" s="118"/>
      <c r="U45" s="116" t="str">
        <f t="shared" si="8"/>
        <v/>
      </c>
      <c r="V45" s="126"/>
      <c r="W45" s="118">
        <v>7</v>
      </c>
      <c r="X45" s="125"/>
      <c r="Y45" s="118"/>
      <c r="Z45" s="116" t="str">
        <f t="shared" si="9"/>
        <v/>
      </c>
      <c r="AA45" s="126"/>
      <c r="AB45" s="118">
        <v>7</v>
      </c>
      <c r="AC45" s="125" t="str">
        <f>IF('Step 2 - Checklists'!$D$46="N/A","",'Step 2 - Checklists'!$D$46)</f>
        <v/>
      </c>
      <c r="AD45" s="118" t="str">
        <f t="shared" si="10"/>
        <v/>
      </c>
      <c r="AE45" s="116" t="str">
        <f t="shared" si="11"/>
        <v/>
      </c>
      <c r="AF45" s="126" t="str">
        <f>'Step 2 - Checklists'!$B$46</f>
        <v>Program Leader Knowledge, Skill and Learning</v>
      </c>
      <c r="AG45" s="118">
        <v>7</v>
      </c>
    </row>
    <row r="46" spans="1:33" ht="34" x14ac:dyDescent="0.2">
      <c r="A46" s="114">
        <v>8</v>
      </c>
      <c r="B46" s="125"/>
      <c r="C46" s="118"/>
      <c r="D46" s="116" t="str">
        <f t="shared" si="3"/>
        <v/>
      </c>
      <c r="E46" s="126"/>
      <c r="F46" s="118">
        <v>8</v>
      </c>
      <c r="I46" s="125"/>
      <c r="J46" s="118"/>
      <c r="K46" s="116" t="str">
        <f t="shared" si="4"/>
        <v/>
      </c>
      <c r="L46" s="126"/>
      <c r="M46" s="118">
        <v>8</v>
      </c>
      <c r="N46" s="125">
        <f>IF('Step 2 - Checklists'!$D$19="N/A","",'Step 2 - Checklists'!$D$19)</f>
        <v>2</v>
      </c>
      <c r="O46" s="118">
        <f t="shared" si="12"/>
        <v>2.0459999999999998</v>
      </c>
      <c r="P46" s="116">
        <f t="shared" si="6"/>
        <v>3</v>
      </c>
      <c r="Q46" s="126" t="str">
        <f>'Step 2 - Checklists'!$B$19</f>
        <v>Access to Equipment</v>
      </c>
      <c r="R46" s="118">
        <v>8</v>
      </c>
      <c r="S46" s="125"/>
      <c r="T46" s="118"/>
      <c r="U46" s="116" t="str">
        <f t="shared" si="8"/>
        <v/>
      </c>
      <c r="V46" s="126"/>
      <c r="W46" s="118">
        <v>8</v>
      </c>
      <c r="X46" s="125">
        <f>IF('Step 2 - Checklists'!$D$19="N/A","",'Step 2 - Checklists'!$D$19)</f>
        <v>2</v>
      </c>
      <c r="Y46" s="118">
        <f t="shared" si="13"/>
        <v>2.0459999999999998</v>
      </c>
      <c r="Z46" s="116">
        <f t="shared" si="9"/>
        <v>2</v>
      </c>
      <c r="AA46" s="126" t="str">
        <f>'Step 2 - Checklists'!$B$19</f>
        <v>Access to Equipment</v>
      </c>
      <c r="AB46" s="118">
        <v>8</v>
      </c>
      <c r="AC46" s="125">
        <f>IF('Step 2 - Checklists'!$D$19="N/A","",'Step 2 - Checklists'!$D$19)</f>
        <v>2</v>
      </c>
      <c r="AD46" s="118">
        <f t="shared" si="10"/>
        <v>2.0459999999999998</v>
      </c>
      <c r="AE46" s="116">
        <f t="shared" si="11"/>
        <v>5</v>
      </c>
      <c r="AF46" s="126" t="str">
        <f>'Step 2 - Checklists'!$B$19</f>
        <v>Access to Equipment</v>
      </c>
      <c r="AG46" s="118">
        <v>8</v>
      </c>
    </row>
    <row r="47" spans="1:33" ht="17" x14ac:dyDescent="0.2">
      <c r="A47" s="114">
        <v>9</v>
      </c>
      <c r="B47" s="125"/>
      <c r="C47" s="118"/>
      <c r="D47" s="116" t="str">
        <f t="shared" si="3"/>
        <v/>
      </c>
      <c r="E47" s="126"/>
      <c r="F47" s="118">
        <v>9</v>
      </c>
      <c r="I47" s="125">
        <f>IF('Step 2 - Checklists'!$D$35="N/A","",'Step 2 - Checklists'!$D$35)</f>
        <v>2</v>
      </c>
      <c r="J47" s="118">
        <f t="shared" si="14"/>
        <v>2.0470000000000002</v>
      </c>
      <c r="K47" s="116">
        <f t="shared" si="4"/>
        <v>1</v>
      </c>
      <c r="L47" s="126" t="str">
        <f>'Step 2 - Checklists'!$B$35</f>
        <v>Routines</v>
      </c>
      <c r="M47" s="118">
        <v>9</v>
      </c>
      <c r="N47" s="125"/>
      <c r="O47" s="118"/>
      <c r="P47" s="116" t="str">
        <f t="shared" si="6"/>
        <v/>
      </c>
      <c r="Q47" s="126"/>
      <c r="R47" s="118">
        <v>9</v>
      </c>
      <c r="S47" s="125"/>
      <c r="T47" s="118"/>
      <c r="U47" s="116" t="str">
        <f t="shared" si="8"/>
        <v/>
      </c>
      <c r="V47" s="126"/>
      <c r="W47" s="118">
        <v>9</v>
      </c>
      <c r="X47" s="125"/>
      <c r="Y47" s="118"/>
      <c r="Z47" s="116" t="str">
        <f t="shared" si="9"/>
        <v/>
      </c>
      <c r="AA47" s="126"/>
      <c r="AB47" s="118">
        <v>9</v>
      </c>
      <c r="AC47" s="125">
        <f>IF('Step 2 - Checklists'!$D$35="N/A","",'Step 2 - Checklists'!$D$35)</f>
        <v>2</v>
      </c>
      <c r="AD47" s="118">
        <f t="shared" si="10"/>
        <v>2.0470000000000002</v>
      </c>
      <c r="AE47" s="116">
        <f t="shared" si="11"/>
        <v>6</v>
      </c>
      <c r="AF47" s="126" t="str">
        <f>'Step 2 - Checklists'!$B$35</f>
        <v>Routines</v>
      </c>
      <c r="AG47" s="118">
        <v>9</v>
      </c>
    </row>
    <row r="48" spans="1:33" ht="17" x14ac:dyDescent="0.2">
      <c r="A48" s="114">
        <v>10</v>
      </c>
      <c r="B48" s="125"/>
      <c r="C48" s="118"/>
      <c r="D48" s="116" t="str">
        <f t="shared" si="3"/>
        <v/>
      </c>
      <c r="E48" s="126"/>
      <c r="F48" s="118">
        <v>10</v>
      </c>
      <c r="I48" s="125"/>
      <c r="J48" s="118"/>
      <c r="K48" s="116" t="str">
        <f t="shared" si="4"/>
        <v/>
      </c>
      <c r="L48" s="126"/>
      <c r="M48" s="118">
        <v>10</v>
      </c>
      <c r="N48" s="125"/>
      <c r="O48" s="118"/>
      <c r="P48" s="116" t="str">
        <f t="shared" si="6"/>
        <v/>
      </c>
      <c r="Q48" s="126"/>
      <c r="R48" s="118">
        <v>10</v>
      </c>
      <c r="S48" s="125"/>
      <c r="T48" s="118"/>
      <c r="U48" s="116" t="str">
        <f t="shared" si="8"/>
        <v/>
      </c>
      <c r="V48" s="126"/>
      <c r="W48" s="118">
        <v>10</v>
      </c>
      <c r="X48" s="125"/>
      <c r="Y48" s="118"/>
      <c r="Z48" s="116" t="str">
        <f t="shared" si="9"/>
        <v/>
      </c>
      <c r="AA48" s="126"/>
      <c r="AB48" s="118">
        <v>10</v>
      </c>
      <c r="AC48" s="125">
        <f>IF('Step 2 - Checklists'!$D$31="N/A","",'Step 2 - Checklists'!$D$31)</f>
        <v>2</v>
      </c>
      <c r="AD48" s="118">
        <f t="shared" si="10"/>
        <v>2.048</v>
      </c>
      <c r="AE48" s="116">
        <f t="shared" si="11"/>
        <v>7</v>
      </c>
      <c r="AF48" s="126" t="str">
        <f>'Step 2 - Checklists'!$B$31</f>
        <v xml:space="preserve">Safe Activities </v>
      </c>
      <c r="AG48" s="118">
        <v>10</v>
      </c>
    </row>
    <row r="49" spans="1:33" ht="17" x14ac:dyDescent="0.2">
      <c r="A49" s="114">
        <v>11</v>
      </c>
      <c r="B49" s="125" t="str">
        <f>IF('Step 2 - Checklists'!$D$84="N/A","",'Step 2 - Checklists'!$D$84)</f>
        <v/>
      </c>
      <c r="C49" s="118" t="str">
        <f t="shared" si="5"/>
        <v/>
      </c>
      <c r="D49" s="116" t="str">
        <f t="shared" si="3"/>
        <v/>
      </c>
      <c r="E49" s="126" t="str">
        <f>'Step 2 - Checklists'!$B$84</f>
        <v>Status of Disability</v>
      </c>
      <c r="F49" s="118">
        <v>11</v>
      </c>
      <c r="I49" s="125" t="str">
        <f>IF('Step 2 - Checklists'!$D$84="N/A","",'Step 2 - Checklists'!$D$84)</f>
        <v/>
      </c>
      <c r="J49" s="118" t="str">
        <f t="shared" si="14"/>
        <v/>
      </c>
      <c r="K49" s="116" t="str">
        <f t="shared" si="4"/>
        <v/>
      </c>
      <c r="L49" s="126" t="str">
        <f>'Step 2 - Checklists'!$B$84</f>
        <v>Status of Disability</v>
      </c>
      <c r="M49" s="118">
        <v>11</v>
      </c>
      <c r="N49" s="125"/>
      <c r="O49" s="118"/>
      <c r="P49" s="116" t="str">
        <f t="shared" si="6"/>
        <v/>
      </c>
      <c r="Q49" s="126"/>
      <c r="R49" s="118">
        <v>11</v>
      </c>
      <c r="S49" s="125" t="str">
        <f>IF('Step 2 - Checklists'!$D$84="N/A","",'Step 2 - Checklists'!$D$84)</f>
        <v/>
      </c>
      <c r="T49" s="118" t="str">
        <f t="shared" si="7"/>
        <v/>
      </c>
      <c r="U49" s="116" t="str">
        <f t="shared" si="8"/>
        <v/>
      </c>
      <c r="V49" s="126" t="str">
        <f>'Step 2 - Checklists'!$B$84</f>
        <v>Status of Disability</v>
      </c>
      <c r="W49" s="118">
        <v>11</v>
      </c>
      <c r="X49" s="125"/>
      <c r="Y49" s="118"/>
      <c r="Z49" s="116" t="str">
        <f t="shared" si="9"/>
        <v/>
      </c>
      <c r="AA49" s="126"/>
      <c r="AB49" s="118">
        <v>11</v>
      </c>
      <c r="AC49" s="125"/>
      <c r="AD49" s="118"/>
      <c r="AE49" s="116" t="str">
        <f t="shared" si="11"/>
        <v/>
      </c>
      <c r="AF49" s="126"/>
      <c r="AG49" s="118">
        <v>11</v>
      </c>
    </row>
    <row r="50" spans="1:33" ht="17" x14ac:dyDescent="0.2">
      <c r="A50" s="114">
        <v>12</v>
      </c>
      <c r="B50" s="125"/>
      <c r="C50" s="118"/>
      <c r="D50" s="116" t="str">
        <f t="shared" si="3"/>
        <v/>
      </c>
      <c r="E50" s="126"/>
      <c r="F50" s="118">
        <v>12</v>
      </c>
      <c r="I50" s="125" t="str">
        <f>IF('Step 2 - Checklists'!$D$85="N/A","",'Step 2 - Checklists'!$D$85)</f>
        <v/>
      </c>
      <c r="J50" s="118" t="str">
        <f t="shared" si="14"/>
        <v/>
      </c>
      <c r="K50" s="116" t="str">
        <f t="shared" si="4"/>
        <v/>
      </c>
      <c r="L50" s="126" t="str">
        <f>'Step 2 - Checklists'!$B$85</f>
        <v>Unique Pathways</v>
      </c>
      <c r="M50" s="118">
        <v>12</v>
      </c>
      <c r="N50" s="125" t="str">
        <f>IF('Step 2 - Checklists'!$D$85="N/A","",'Step 2 - Checklists'!$D$85)</f>
        <v/>
      </c>
      <c r="O50" s="118" t="str">
        <f t="shared" si="12"/>
        <v/>
      </c>
      <c r="P50" s="116" t="str">
        <f t="shared" si="6"/>
        <v/>
      </c>
      <c r="Q50" s="126" t="str">
        <f>'Step 2 - Checklists'!$B$85</f>
        <v>Unique Pathways</v>
      </c>
      <c r="R50" s="118">
        <v>12</v>
      </c>
      <c r="S50" s="125"/>
      <c r="T50" s="118"/>
      <c r="U50" s="116" t="str">
        <f t="shared" si="8"/>
        <v/>
      </c>
      <c r="V50" s="126"/>
      <c r="W50" s="118">
        <v>12</v>
      </c>
      <c r="X50" s="125"/>
      <c r="Y50" s="118"/>
      <c r="Z50" s="116" t="str">
        <f t="shared" si="9"/>
        <v/>
      </c>
      <c r="AA50" s="126"/>
      <c r="AB50" s="118">
        <v>12</v>
      </c>
      <c r="AC50" s="125"/>
      <c r="AD50" s="118"/>
      <c r="AE50" s="116" t="str">
        <f t="shared" si="11"/>
        <v/>
      </c>
      <c r="AF50" s="126"/>
      <c r="AG50" s="118">
        <v>12</v>
      </c>
    </row>
    <row r="51" spans="1:33" ht="17" x14ac:dyDescent="0.2">
      <c r="A51" s="114">
        <v>13</v>
      </c>
      <c r="B51" s="125"/>
      <c r="C51" s="118"/>
      <c r="D51" s="116" t="str">
        <f t="shared" si="3"/>
        <v/>
      </c>
      <c r="E51" s="126"/>
      <c r="F51" s="118">
        <v>13</v>
      </c>
      <c r="I51" s="125"/>
      <c r="J51" s="118"/>
      <c r="K51" s="116" t="str">
        <f t="shared" si="4"/>
        <v/>
      </c>
      <c r="L51" s="126"/>
      <c r="M51" s="118">
        <v>13</v>
      </c>
      <c r="N51" s="125">
        <f>IF('Step 2 - Checklists'!$D$29="N/A","",'Step 2 - Checklists'!$D$29)</f>
        <v>2</v>
      </c>
      <c r="O51" s="118">
        <f t="shared" si="12"/>
        <v>2.0510000000000002</v>
      </c>
      <c r="P51" s="116">
        <f t="shared" si="6"/>
        <v>4</v>
      </c>
      <c r="Q51" s="126" t="str">
        <f>'Step 2 - Checklists'!$B$29</f>
        <v>Options</v>
      </c>
      <c r="R51" s="118">
        <v>13</v>
      </c>
      <c r="S51" s="125">
        <f>IF('Step 2 - Checklists'!$D$29="N/A","",'Step 2 - Checklists'!$D$29)</f>
        <v>2</v>
      </c>
      <c r="T51" s="118">
        <f t="shared" si="7"/>
        <v>2.0510000000000002</v>
      </c>
      <c r="U51" s="116">
        <f t="shared" si="8"/>
        <v>5</v>
      </c>
      <c r="V51" s="126" t="str">
        <f>'Step 2 - Checklists'!$B$29</f>
        <v>Options</v>
      </c>
      <c r="W51" s="118">
        <v>13</v>
      </c>
      <c r="X51" s="125">
        <f>IF('Step 2 - Checklists'!$D$29="N/A","",'Step 2 - Checklists'!$D$29)</f>
        <v>2</v>
      </c>
      <c r="Y51" s="118">
        <f t="shared" si="13"/>
        <v>2.0510000000000002</v>
      </c>
      <c r="Z51" s="116">
        <f t="shared" si="9"/>
        <v>3</v>
      </c>
      <c r="AA51" s="126" t="str">
        <f>'Step 2 - Checklists'!$B$29</f>
        <v>Options</v>
      </c>
      <c r="AB51" s="118">
        <v>13</v>
      </c>
      <c r="AC51" s="125">
        <f>IF('Step 2 - Checklists'!$D$29="N/A","",'Step 2 - Checklists'!$D$29)</f>
        <v>2</v>
      </c>
      <c r="AD51" s="118">
        <f t="shared" si="10"/>
        <v>2.0510000000000002</v>
      </c>
      <c r="AE51" s="116">
        <f t="shared" si="11"/>
        <v>8</v>
      </c>
      <c r="AF51" s="126" t="str">
        <f>'Step 2 - Checklists'!$B$29</f>
        <v>Options</v>
      </c>
      <c r="AG51" s="118">
        <v>13</v>
      </c>
    </row>
    <row r="52" spans="1:33" ht="17" x14ac:dyDescent="0.2">
      <c r="A52" s="114">
        <v>14</v>
      </c>
      <c r="B52" s="125">
        <f>IF('Step 2 - Checklists'!$D$16="N/A","",'Step 2 - Checklists'!$D$16)</f>
        <v>2</v>
      </c>
      <c r="C52" s="118">
        <f t="shared" si="5"/>
        <v>2.052</v>
      </c>
      <c r="D52" s="116">
        <f t="shared" si="3"/>
        <v>5</v>
      </c>
      <c r="E52" s="126" t="str">
        <f>'Step 2 - Checklists'!$B$16</f>
        <v>Accessibility</v>
      </c>
      <c r="F52" s="118">
        <v>14</v>
      </c>
      <c r="I52" s="125"/>
      <c r="J52" s="118"/>
      <c r="K52" s="116" t="str">
        <f t="shared" si="4"/>
        <v/>
      </c>
      <c r="L52" s="126"/>
      <c r="M52" s="118">
        <v>14</v>
      </c>
      <c r="N52" s="125"/>
      <c r="O52" s="118"/>
      <c r="P52" s="116" t="str">
        <f t="shared" si="6"/>
        <v/>
      </c>
      <c r="Q52" s="126"/>
      <c r="R52" s="118">
        <v>14</v>
      </c>
      <c r="S52" s="125"/>
      <c r="T52" s="118"/>
      <c r="U52" s="116" t="str">
        <f t="shared" si="8"/>
        <v/>
      </c>
      <c r="V52" s="126"/>
      <c r="W52" s="118">
        <v>14</v>
      </c>
      <c r="X52" s="125"/>
      <c r="Y52" s="118"/>
      <c r="Z52" s="116" t="str">
        <f t="shared" si="9"/>
        <v/>
      </c>
      <c r="AA52" s="126"/>
      <c r="AB52" s="118">
        <v>14</v>
      </c>
      <c r="AC52" s="125">
        <f>IF('Step 2 - Checklists'!$D$16="N/A","",'Step 2 - Checklists'!$D$16)</f>
        <v>2</v>
      </c>
      <c r="AD52" s="118">
        <f t="shared" si="10"/>
        <v>2.052</v>
      </c>
      <c r="AE52" s="116">
        <f t="shared" si="11"/>
        <v>9</v>
      </c>
      <c r="AF52" s="126" t="str">
        <f>'Step 2 - Checklists'!$B$16</f>
        <v>Accessibility</v>
      </c>
      <c r="AG52" s="118">
        <v>14</v>
      </c>
    </row>
    <row r="53" spans="1:33" ht="51" x14ac:dyDescent="0.2">
      <c r="A53" s="114">
        <v>15</v>
      </c>
      <c r="B53" s="125">
        <f>IF('Step 2 - Checklists'!$D$49="N/A","",'Step 2 - Checklists'!$D$49)</f>
        <v>2</v>
      </c>
      <c r="C53" s="118">
        <f t="shared" si="5"/>
        <v>2.0529999999999999</v>
      </c>
      <c r="D53" s="116">
        <f t="shared" si="3"/>
        <v>6</v>
      </c>
      <c r="E53" s="126" t="str">
        <f>'Step 2 - Checklists'!$B$49</f>
        <v>Program Leader Validates Contributions</v>
      </c>
      <c r="F53" s="118">
        <v>15</v>
      </c>
      <c r="I53" s="125">
        <f>IF('Step 2 - Checklists'!$D$49="N/A","",'Step 2 - Checklists'!$D$49)</f>
        <v>2</v>
      </c>
      <c r="J53" s="118">
        <f t="shared" si="14"/>
        <v>2.0529999999999999</v>
      </c>
      <c r="K53" s="116">
        <f t="shared" si="4"/>
        <v>2</v>
      </c>
      <c r="L53" s="126" t="str">
        <f>'Step 2 - Checklists'!$B$49</f>
        <v>Program Leader Validates Contributions</v>
      </c>
      <c r="M53" s="118">
        <v>15</v>
      </c>
      <c r="N53" s="125"/>
      <c r="O53" s="118"/>
      <c r="P53" s="116" t="str">
        <f t="shared" si="6"/>
        <v/>
      </c>
      <c r="Q53" s="126"/>
      <c r="R53" s="118">
        <v>15</v>
      </c>
      <c r="S53" s="125">
        <f>IF('Step 2 - Checklists'!$D$49="N/A","",'Step 2 - Checklists'!$D$49)</f>
        <v>2</v>
      </c>
      <c r="T53" s="118">
        <f t="shared" si="7"/>
        <v>2.0529999999999999</v>
      </c>
      <c r="U53" s="116">
        <f t="shared" si="8"/>
        <v>6</v>
      </c>
      <c r="V53" s="126" t="str">
        <f>'Step 2 - Checklists'!$B$49</f>
        <v>Program Leader Validates Contributions</v>
      </c>
      <c r="W53" s="118">
        <v>15</v>
      </c>
      <c r="X53" s="125"/>
      <c r="Y53" s="118"/>
      <c r="Z53" s="116" t="str">
        <f t="shared" si="9"/>
        <v/>
      </c>
      <c r="AA53" s="126"/>
      <c r="AB53" s="118">
        <v>15</v>
      </c>
      <c r="AC53" s="125">
        <f>IF('Step 2 - Checklists'!$D$49="N/A","",'Step 2 - Checklists'!$D$49)</f>
        <v>2</v>
      </c>
      <c r="AD53" s="118">
        <f t="shared" si="10"/>
        <v>2.0529999999999999</v>
      </c>
      <c r="AE53" s="116">
        <f t="shared" si="11"/>
        <v>10</v>
      </c>
      <c r="AF53" s="126" t="str">
        <f>'Step 2 - Checklists'!$B$49</f>
        <v>Program Leader Validates Contributions</v>
      </c>
      <c r="AG53" s="118">
        <v>15</v>
      </c>
    </row>
    <row r="54" spans="1:33" ht="34" x14ac:dyDescent="0.2">
      <c r="A54" s="114">
        <v>16</v>
      </c>
      <c r="B54" s="125"/>
      <c r="C54" s="118"/>
      <c r="D54" s="116" t="str">
        <f t="shared" si="3"/>
        <v/>
      </c>
      <c r="E54" s="126"/>
      <c r="F54" s="118">
        <v>16</v>
      </c>
      <c r="I54" s="125">
        <f>IF('Step 2 - Checklists'!$D$72="N/A","",'Step 2 - Checklists'!$D$72)</f>
        <v>2</v>
      </c>
      <c r="J54" s="118">
        <f t="shared" si="14"/>
        <v>2.0539999999999998</v>
      </c>
      <c r="K54" s="116">
        <f t="shared" si="4"/>
        <v>3</v>
      </c>
      <c r="L54" s="126" t="str">
        <f>'Step 2 - Checklists'!$B$72</f>
        <v>Collaboration with Family Members</v>
      </c>
      <c r="M54" s="118">
        <v>16</v>
      </c>
      <c r="N54" s="125">
        <f>IF('Step 2 - Checklists'!$D$72="N/A","",'Step 2 - Checklists'!$D$72)</f>
        <v>2</v>
      </c>
      <c r="O54" s="118">
        <f t="shared" si="12"/>
        <v>2.0539999999999998</v>
      </c>
      <c r="P54" s="116">
        <f t="shared" si="6"/>
        <v>5</v>
      </c>
      <c r="Q54" s="126" t="str">
        <f>'Step 2 - Checklists'!$B$72</f>
        <v>Collaboration with Family Members</v>
      </c>
      <c r="R54" s="118">
        <v>16</v>
      </c>
      <c r="S54" s="125"/>
      <c r="T54" s="118"/>
      <c r="U54" s="116" t="str">
        <f t="shared" si="8"/>
        <v/>
      </c>
      <c r="V54" s="126"/>
      <c r="W54" s="118">
        <v>16</v>
      </c>
      <c r="X54" s="125"/>
      <c r="Y54" s="118"/>
      <c r="Z54" s="116" t="str">
        <f t="shared" si="9"/>
        <v/>
      </c>
      <c r="AA54" s="126"/>
      <c r="AB54" s="118">
        <v>16</v>
      </c>
      <c r="AC54" s="125">
        <f>IF('Step 2 - Checklists'!$D$72="N/A","",'Step 2 - Checklists'!$D$72)</f>
        <v>2</v>
      </c>
      <c r="AD54" s="118">
        <f t="shared" si="10"/>
        <v>2.0539999999999998</v>
      </c>
      <c r="AE54" s="116">
        <f t="shared" si="11"/>
        <v>11</v>
      </c>
      <c r="AF54" s="126" t="str">
        <f>'Step 2 - Checklists'!$B$72</f>
        <v>Collaboration with Family Members</v>
      </c>
      <c r="AG54" s="118">
        <v>16</v>
      </c>
    </row>
    <row r="55" spans="1:33" ht="17" x14ac:dyDescent="0.2">
      <c r="A55" s="114">
        <v>17</v>
      </c>
      <c r="B55" s="125"/>
      <c r="C55" s="118"/>
      <c r="D55" s="116" t="str">
        <f t="shared" si="3"/>
        <v/>
      </c>
      <c r="E55" s="126"/>
      <c r="F55" s="118">
        <v>17</v>
      </c>
      <c r="I55" s="125">
        <f>IF('Step 2 - Checklists'!$D$34="N/A","",'Step 2 - Checklists'!$D$34)</f>
        <v>2</v>
      </c>
      <c r="J55" s="118">
        <f t="shared" si="14"/>
        <v>2.0550000000000002</v>
      </c>
      <c r="K55" s="116">
        <f t="shared" si="4"/>
        <v>4</v>
      </c>
      <c r="L55" s="126" t="str">
        <f>'Step 2 - Checklists'!$B$34</f>
        <v>Structure</v>
      </c>
      <c r="M55" s="118">
        <v>17</v>
      </c>
      <c r="N55" s="125">
        <f>IF('Step 2 - Checklists'!$D$34="N/A","",'Step 2 - Checklists'!$D$34)</f>
        <v>2</v>
      </c>
      <c r="O55" s="118">
        <f t="shared" si="12"/>
        <v>2.0550000000000002</v>
      </c>
      <c r="P55" s="116">
        <f t="shared" si="6"/>
        <v>6</v>
      </c>
      <c r="Q55" s="126" t="str">
        <f>'Step 2 - Checklists'!$B$34</f>
        <v>Structure</v>
      </c>
      <c r="R55" s="118">
        <v>17</v>
      </c>
      <c r="S55" s="125"/>
      <c r="T55" s="118"/>
      <c r="U55" s="116" t="str">
        <f t="shared" si="8"/>
        <v/>
      </c>
      <c r="V55" s="126"/>
      <c r="W55" s="118">
        <v>17</v>
      </c>
      <c r="X55" s="125"/>
      <c r="Y55" s="118"/>
      <c r="Z55" s="116" t="str">
        <f t="shared" si="9"/>
        <v/>
      </c>
      <c r="AA55" s="126"/>
      <c r="AB55" s="118">
        <v>17</v>
      </c>
      <c r="AC55" s="125">
        <f>IF('Step 2 - Checklists'!$D$34="N/A","",'Step 2 - Checklists'!$D$34)</f>
        <v>2</v>
      </c>
      <c r="AD55" s="118">
        <f t="shared" si="10"/>
        <v>2.0550000000000002</v>
      </c>
      <c r="AE55" s="116">
        <f t="shared" si="11"/>
        <v>12</v>
      </c>
      <c r="AF55" s="126" t="str">
        <f>'Step 2 - Checklists'!$B$34</f>
        <v>Structure</v>
      </c>
      <c r="AG55" s="118">
        <v>17</v>
      </c>
    </row>
    <row r="56" spans="1:33" ht="34" x14ac:dyDescent="0.2">
      <c r="A56" s="114">
        <v>18</v>
      </c>
      <c r="B56" s="125"/>
      <c r="C56" s="118"/>
      <c r="D56" s="116" t="str">
        <f t="shared" si="3"/>
        <v/>
      </c>
      <c r="E56" s="126"/>
      <c r="F56" s="118">
        <v>18</v>
      </c>
      <c r="I56" s="125">
        <f>IF('Step 2 - Checklists'!$D$30="N/A","",'Step 2 - Checklists'!$D$30)</f>
        <v>2</v>
      </c>
      <c r="J56" s="118">
        <f t="shared" si="14"/>
        <v>2.056</v>
      </c>
      <c r="K56" s="116">
        <f t="shared" si="4"/>
        <v>5</v>
      </c>
      <c r="L56" s="126" t="str">
        <f>'Step 2 - Checklists'!$B$30</f>
        <v>Individual Level of Change</v>
      </c>
      <c r="M56" s="118">
        <v>18</v>
      </c>
      <c r="N56" s="125">
        <f>IF('Step 2 - Checklists'!$D$30="N/A","",'Step 2 - Checklists'!$D$30)</f>
        <v>2</v>
      </c>
      <c r="O56" s="118">
        <f t="shared" si="12"/>
        <v>2.056</v>
      </c>
      <c r="P56" s="116">
        <f t="shared" si="6"/>
        <v>7</v>
      </c>
      <c r="Q56" s="126" t="str">
        <f>'Step 2 - Checklists'!$B$30</f>
        <v>Individual Level of Change</v>
      </c>
      <c r="R56" s="118">
        <v>18</v>
      </c>
      <c r="S56" s="125">
        <f>IF('Step 2 - Checklists'!$D$30="N/A","",'Step 2 - Checklists'!$D$30)</f>
        <v>2</v>
      </c>
      <c r="T56" s="118">
        <f t="shared" si="7"/>
        <v>2.056</v>
      </c>
      <c r="U56" s="116">
        <f t="shared" si="8"/>
        <v>7</v>
      </c>
      <c r="V56" s="126" t="str">
        <f>'Step 2 - Checklists'!$B$30</f>
        <v>Individual Level of Change</v>
      </c>
      <c r="W56" s="118">
        <v>18</v>
      </c>
      <c r="X56" s="125"/>
      <c r="Y56" s="118"/>
      <c r="Z56" s="116" t="str">
        <f t="shared" si="9"/>
        <v/>
      </c>
      <c r="AA56" s="126"/>
      <c r="AB56" s="118">
        <v>18</v>
      </c>
      <c r="AC56" s="125">
        <f>IF('Step 2 - Checklists'!$D$30="N/A","",'Step 2 - Checklists'!$D$30)</f>
        <v>2</v>
      </c>
      <c r="AD56" s="118">
        <f t="shared" si="10"/>
        <v>2.056</v>
      </c>
      <c r="AE56" s="116">
        <f t="shared" si="11"/>
        <v>13</v>
      </c>
      <c r="AF56" s="126" t="str">
        <f>'Step 2 - Checklists'!$B$30</f>
        <v>Individual Level of Change</v>
      </c>
      <c r="AG56" s="118">
        <v>18</v>
      </c>
    </row>
    <row r="57" spans="1:33" ht="17" x14ac:dyDescent="0.2">
      <c r="A57" s="114">
        <v>19</v>
      </c>
      <c r="B57" s="125">
        <f>IF('Step 2 - Checklists'!$D$17="N/A","",'Step 2 - Checklists'!$D$17)</f>
        <v>2</v>
      </c>
      <c r="C57" s="118">
        <f t="shared" si="5"/>
        <v>2.0569999999999999</v>
      </c>
      <c r="D57" s="116">
        <f t="shared" si="3"/>
        <v>7</v>
      </c>
      <c r="E57" s="126" t="str">
        <f>'Step 2 - Checklists'!$B$17</f>
        <v>Travel and Access</v>
      </c>
      <c r="F57" s="118">
        <v>19</v>
      </c>
      <c r="I57" s="125"/>
      <c r="J57" s="118"/>
      <c r="K57" s="116" t="str">
        <f t="shared" si="4"/>
        <v/>
      </c>
      <c r="L57" s="126"/>
      <c r="M57" s="118">
        <v>19</v>
      </c>
      <c r="N57" s="125"/>
      <c r="O57" s="118"/>
      <c r="P57" s="116" t="str">
        <f t="shared" si="6"/>
        <v/>
      </c>
      <c r="Q57" s="126"/>
      <c r="R57" s="118">
        <v>19</v>
      </c>
      <c r="S57" s="125"/>
      <c r="T57" s="118"/>
      <c r="U57" s="116" t="str">
        <f t="shared" si="8"/>
        <v/>
      </c>
      <c r="V57" s="126"/>
      <c r="W57" s="118">
        <v>19</v>
      </c>
      <c r="X57" s="125"/>
      <c r="Y57" s="118"/>
      <c r="Z57" s="116" t="str">
        <f t="shared" si="9"/>
        <v/>
      </c>
      <c r="AA57" s="126"/>
      <c r="AB57" s="118">
        <v>19</v>
      </c>
      <c r="AC57" s="125">
        <f>IF('Step 2 - Checklists'!$D$17="N/A","",'Step 2 - Checklists'!$D$17)</f>
        <v>2</v>
      </c>
      <c r="AD57" s="118">
        <f t="shared" si="10"/>
        <v>2.0569999999999999</v>
      </c>
      <c r="AE57" s="116">
        <f t="shared" si="11"/>
        <v>14</v>
      </c>
      <c r="AF57" s="126" t="str">
        <f>'Step 2 - Checklists'!$B$17</f>
        <v>Travel and Access</v>
      </c>
      <c r="AG57" s="118">
        <v>19</v>
      </c>
    </row>
    <row r="58" spans="1:33" ht="34" x14ac:dyDescent="0.2">
      <c r="A58" s="114">
        <v>20</v>
      </c>
      <c r="B58" s="125"/>
      <c r="C58" s="118"/>
      <c r="D58" s="116" t="str">
        <f t="shared" si="3"/>
        <v/>
      </c>
      <c r="E58" s="126"/>
      <c r="F58" s="118">
        <v>20</v>
      </c>
      <c r="I58" s="125">
        <f>IF('Step 2 - Checklists'!$D$71="N/A","",'Step 2 - Checklists'!$D$71)</f>
        <v>2</v>
      </c>
      <c r="J58" s="118">
        <f t="shared" si="14"/>
        <v>2.0579999999999998</v>
      </c>
      <c r="K58" s="116">
        <f t="shared" si="4"/>
        <v>6</v>
      </c>
      <c r="L58" s="126" t="str">
        <f>'Step 2 - Checklists'!$B$71</f>
        <v>Educating Family Members</v>
      </c>
      <c r="M58" s="118">
        <v>20</v>
      </c>
      <c r="N58" s="125"/>
      <c r="O58" s="118"/>
      <c r="P58" s="116" t="str">
        <f t="shared" si="6"/>
        <v/>
      </c>
      <c r="Q58" s="126"/>
      <c r="R58" s="118">
        <v>20</v>
      </c>
      <c r="S58" s="125"/>
      <c r="T58" s="118"/>
      <c r="U58" s="116" t="str">
        <f t="shared" si="8"/>
        <v/>
      </c>
      <c r="V58" s="126"/>
      <c r="W58" s="118">
        <v>20</v>
      </c>
      <c r="X58" s="125"/>
      <c r="Y58" s="118"/>
      <c r="Z58" s="116" t="str">
        <f t="shared" si="9"/>
        <v/>
      </c>
      <c r="AA58" s="126"/>
      <c r="AB58" s="118">
        <v>20</v>
      </c>
      <c r="AC58" s="125">
        <f>IF('Step 2 - Checklists'!$D$71="N/A","",'Step 2 - Checklists'!$D$71)</f>
        <v>2</v>
      </c>
      <c r="AD58" s="118">
        <f t="shared" si="10"/>
        <v>2.0579999999999998</v>
      </c>
      <c r="AE58" s="116">
        <f t="shared" si="11"/>
        <v>15</v>
      </c>
      <c r="AF58" s="126" t="str">
        <f>'Step 2 - Checklists'!$B$71</f>
        <v>Educating Family Members</v>
      </c>
      <c r="AG58" s="118">
        <v>20</v>
      </c>
    </row>
    <row r="59" spans="1:33" ht="34" x14ac:dyDescent="0.2">
      <c r="A59" s="114">
        <v>21</v>
      </c>
      <c r="B59" s="125">
        <f>IF('Step 2 - Checklists'!$D$73="N/A","",'Step 2 - Checklists'!$D$73)</f>
        <v>2</v>
      </c>
      <c r="C59" s="118">
        <f t="shared" si="5"/>
        <v>2.0590000000000002</v>
      </c>
      <c r="D59" s="116">
        <f t="shared" si="3"/>
        <v>8</v>
      </c>
      <c r="E59" s="126" t="str">
        <f>'Step 2 - Checklists'!$B$73</f>
        <v>Familial Support and Integration</v>
      </c>
      <c r="F59" s="118">
        <v>21</v>
      </c>
      <c r="I59" s="125">
        <f>IF('Step 2 - Checklists'!$D$73="N/A","",'Step 2 - Checklists'!$D$73)</f>
        <v>2</v>
      </c>
      <c r="J59" s="118">
        <f t="shared" si="14"/>
        <v>2.0590000000000002</v>
      </c>
      <c r="K59" s="116">
        <f t="shared" si="4"/>
        <v>7</v>
      </c>
      <c r="L59" s="126" t="str">
        <f>'Step 2 - Checklists'!$B$73</f>
        <v>Familial Support and Integration</v>
      </c>
      <c r="M59" s="118">
        <v>21</v>
      </c>
      <c r="N59" s="125"/>
      <c r="O59" s="118"/>
      <c r="P59" s="116" t="str">
        <f t="shared" si="6"/>
        <v/>
      </c>
      <c r="Q59" s="126"/>
      <c r="R59" s="118">
        <v>21</v>
      </c>
      <c r="S59" s="125"/>
      <c r="T59" s="118"/>
      <c r="U59" s="116" t="str">
        <f t="shared" si="8"/>
        <v/>
      </c>
      <c r="V59" s="126"/>
      <c r="W59" s="118">
        <v>21</v>
      </c>
      <c r="X59" s="125"/>
      <c r="Y59" s="118"/>
      <c r="Z59" s="116" t="str">
        <f t="shared" si="9"/>
        <v/>
      </c>
      <c r="AA59" s="126"/>
      <c r="AB59" s="118">
        <v>21</v>
      </c>
      <c r="AC59" s="125">
        <f>IF('Step 2 - Checklists'!$D$73="N/A","",'Step 2 - Checklists'!$D$73)</f>
        <v>2</v>
      </c>
      <c r="AD59" s="118">
        <f t="shared" si="10"/>
        <v>2.0590000000000002</v>
      </c>
      <c r="AE59" s="116">
        <f t="shared" si="11"/>
        <v>16</v>
      </c>
      <c r="AF59" s="126" t="str">
        <f>'Step 2 - Checklists'!$B$73</f>
        <v>Familial Support and Integration</v>
      </c>
      <c r="AG59" s="118">
        <v>21</v>
      </c>
    </row>
    <row r="60" spans="1:33" ht="34" x14ac:dyDescent="0.2">
      <c r="A60" s="114">
        <v>22</v>
      </c>
      <c r="B60" s="125">
        <f>IF('Step 2 - Checklists'!$D$51="N/A","",'Step 2 - Checklists'!$D$51)</f>
        <v>2</v>
      </c>
      <c r="C60" s="118">
        <f t="shared" si="5"/>
        <v>2.06</v>
      </c>
      <c r="D60" s="116">
        <f t="shared" si="3"/>
        <v>9</v>
      </c>
      <c r="E60" s="126" t="str">
        <f>'Step 2 - Checklists'!$B$51</f>
        <v>Behavioural Guidance</v>
      </c>
      <c r="F60" s="118">
        <v>22</v>
      </c>
      <c r="I60" s="125"/>
      <c r="J60" s="118"/>
      <c r="K60" s="116" t="str">
        <f t="shared" si="4"/>
        <v/>
      </c>
      <c r="L60" s="126"/>
      <c r="M60" s="118">
        <v>22</v>
      </c>
      <c r="N60" s="125"/>
      <c r="O60" s="118"/>
      <c r="P60" s="116" t="str">
        <f t="shared" si="6"/>
        <v/>
      </c>
      <c r="Q60" s="126"/>
      <c r="R60" s="118">
        <v>22</v>
      </c>
      <c r="S60" s="125"/>
      <c r="T60" s="118"/>
      <c r="U60" s="116" t="str">
        <f t="shared" si="8"/>
        <v/>
      </c>
      <c r="V60" s="126"/>
      <c r="W60" s="118">
        <v>22</v>
      </c>
      <c r="X60" s="125"/>
      <c r="Y60" s="118"/>
      <c r="Z60" s="116" t="str">
        <f t="shared" si="9"/>
        <v/>
      </c>
      <c r="AA60" s="126"/>
      <c r="AB60" s="118">
        <v>22</v>
      </c>
      <c r="AC60" s="125">
        <f>IF('Step 2 - Checklists'!$D$51="N/A","",'Step 2 - Checklists'!$D$51)</f>
        <v>2</v>
      </c>
      <c r="AD60" s="118">
        <f t="shared" si="10"/>
        <v>2.06</v>
      </c>
      <c r="AE60" s="116">
        <f t="shared" si="11"/>
        <v>17</v>
      </c>
      <c r="AF60" s="126" t="str">
        <f>'Step 2 - Checklists'!$B$51</f>
        <v>Behavioural Guidance</v>
      </c>
      <c r="AG60" s="118">
        <v>22</v>
      </c>
    </row>
    <row r="61" spans="1:33" ht="17" x14ac:dyDescent="0.2">
      <c r="A61" s="114">
        <v>23</v>
      </c>
      <c r="B61" s="125"/>
      <c r="C61" s="118"/>
      <c r="D61" s="116" t="str">
        <f t="shared" si="3"/>
        <v/>
      </c>
      <c r="E61" s="126"/>
      <c r="F61" s="118">
        <v>23</v>
      </c>
      <c r="I61" s="125"/>
      <c r="J61" s="118"/>
      <c r="K61" s="116" t="str">
        <f t="shared" si="4"/>
        <v/>
      </c>
      <c r="L61" s="126"/>
      <c r="M61" s="118">
        <v>23</v>
      </c>
      <c r="N61" s="125"/>
      <c r="O61" s="118"/>
      <c r="P61" s="116" t="str">
        <f t="shared" si="6"/>
        <v/>
      </c>
      <c r="Q61" s="126"/>
      <c r="R61" s="118">
        <v>23</v>
      </c>
      <c r="S61" s="125"/>
      <c r="T61" s="118"/>
      <c r="U61" s="116" t="str">
        <f t="shared" si="8"/>
        <v/>
      </c>
      <c r="V61" s="126"/>
      <c r="W61" s="118">
        <v>23</v>
      </c>
      <c r="X61" s="125"/>
      <c r="Y61" s="118"/>
      <c r="Z61" s="116" t="str">
        <f t="shared" si="9"/>
        <v/>
      </c>
      <c r="AA61" s="126"/>
      <c r="AB61" s="118">
        <v>23</v>
      </c>
      <c r="AC61" s="125">
        <f>IF('Step 2 - Checklists'!$D$28="N/A","",'Step 2 - Checklists'!$D$28)</f>
        <v>0</v>
      </c>
      <c r="AD61" s="118">
        <f t="shared" si="10"/>
        <v>1.0609999999999999</v>
      </c>
      <c r="AE61" s="116">
        <f t="shared" si="11"/>
        <v>2</v>
      </c>
      <c r="AF61" s="126" t="str">
        <f>'Step 2 - Checklists'!$B$28</f>
        <v>Funding and Cost</v>
      </c>
      <c r="AG61" s="118">
        <v>23</v>
      </c>
    </row>
    <row r="62" spans="1:33" ht="17" x14ac:dyDescent="0.2">
      <c r="A62" s="114">
        <v>24</v>
      </c>
      <c r="B62" s="125">
        <f>IF('Step 2 - Checklists'!$D$33="N/A","",'Step 2 - Checklists'!$D$33)</f>
        <v>2</v>
      </c>
      <c r="C62" s="118">
        <f t="shared" si="5"/>
        <v>2.0619999999999998</v>
      </c>
      <c r="D62" s="116">
        <f t="shared" si="3"/>
        <v>10</v>
      </c>
      <c r="E62" s="126" t="str">
        <f>'Step 2 - Checklists'!$B$33</f>
        <v>Open Play</v>
      </c>
      <c r="F62" s="118">
        <v>24</v>
      </c>
      <c r="I62" s="125"/>
      <c r="J62" s="118"/>
      <c r="K62" s="116" t="str">
        <f t="shared" si="4"/>
        <v/>
      </c>
      <c r="L62" s="126"/>
      <c r="M62" s="118">
        <v>24</v>
      </c>
      <c r="N62" s="125"/>
      <c r="O62" s="118"/>
      <c r="P62" s="116" t="str">
        <f t="shared" si="6"/>
        <v/>
      </c>
      <c r="Q62" s="126"/>
      <c r="R62" s="118">
        <v>24</v>
      </c>
      <c r="S62" s="125"/>
      <c r="T62" s="118"/>
      <c r="U62" s="116" t="str">
        <f t="shared" si="8"/>
        <v/>
      </c>
      <c r="V62" s="126"/>
      <c r="W62" s="118">
        <v>24</v>
      </c>
      <c r="X62" s="125">
        <f>IF('Step 2 - Checklists'!$D$33="N/A","",'Step 2 - Checklists'!$D$33)</f>
        <v>2</v>
      </c>
      <c r="Y62" s="118">
        <f t="shared" si="13"/>
        <v>2.0619999999999998</v>
      </c>
      <c r="Z62" s="116">
        <f t="shared" si="9"/>
        <v>4</v>
      </c>
      <c r="AA62" s="126" t="str">
        <f>'Step 2 - Checklists'!$B$33</f>
        <v>Open Play</v>
      </c>
      <c r="AB62" s="118">
        <v>24</v>
      </c>
      <c r="AC62" s="125">
        <f>IF('Step 2 - Checklists'!$D$33="N/A","",'Step 2 - Checklists'!$D$33)</f>
        <v>2</v>
      </c>
      <c r="AD62" s="118">
        <f t="shared" si="10"/>
        <v>2.0619999999999998</v>
      </c>
      <c r="AE62" s="116">
        <f t="shared" si="11"/>
        <v>18</v>
      </c>
      <c r="AF62" s="126" t="str">
        <f>'Step 2 - Checklists'!$B$33</f>
        <v>Open Play</v>
      </c>
      <c r="AG62" s="118">
        <v>24</v>
      </c>
    </row>
    <row r="63" spans="1:33" ht="34" x14ac:dyDescent="0.2">
      <c r="A63" s="114">
        <v>25</v>
      </c>
      <c r="B63" s="125"/>
      <c r="C63" s="118"/>
      <c r="D63" s="116" t="str">
        <f t="shared" si="3"/>
        <v/>
      </c>
      <c r="E63" s="126"/>
      <c r="F63" s="118">
        <v>25</v>
      </c>
      <c r="I63" s="125"/>
      <c r="J63" s="118"/>
      <c r="K63" s="116" t="str">
        <f t="shared" si="4"/>
        <v/>
      </c>
      <c r="L63" s="126"/>
      <c r="M63" s="118">
        <v>25</v>
      </c>
      <c r="N63" s="125"/>
      <c r="O63" s="118" t="str">
        <f t="shared" si="12"/>
        <v/>
      </c>
      <c r="P63" s="116" t="str">
        <f t="shared" si="6"/>
        <v/>
      </c>
      <c r="Q63" s="126"/>
      <c r="R63" s="118">
        <v>25</v>
      </c>
      <c r="S63" s="125"/>
      <c r="T63" s="118"/>
      <c r="U63" s="116" t="str">
        <f t="shared" si="8"/>
        <v/>
      </c>
      <c r="V63" s="126"/>
      <c r="W63" s="118">
        <v>25</v>
      </c>
      <c r="X63" s="125"/>
      <c r="Y63" s="118"/>
      <c r="Z63" s="116" t="str">
        <f t="shared" si="9"/>
        <v/>
      </c>
      <c r="AA63" s="126"/>
      <c r="AB63" s="118">
        <v>25</v>
      </c>
      <c r="AC63" s="125">
        <f>IF('Step 2 - Checklists'!$D$36="N/A","",'Step 2 - Checklists'!$D$36)</f>
        <v>2</v>
      </c>
      <c r="AD63" s="118">
        <f t="shared" si="10"/>
        <v>2.0630000000000002</v>
      </c>
      <c r="AE63" s="116">
        <f t="shared" si="11"/>
        <v>19</v>
      </c>
      <c r="AF63" s="126" t="str">
        <f>'Step 2 - Checklists'!$B$36</f>
        <v>Low-Stimulus Environment</v>
      </c>
      <c r="AG63" s="118">
        <v>25</v>
      </c>
    </row>
    <row r="64" spans="1:33" ht="51" x14ac:dyDescent="0.2">
      <c r="A64" s="114">
        <v>26</v>
      </c>
      <c r="B64" s="125"/>
      <c r="C64" s="118"/>
      <c r="D64" s="116" t="str">
        <f t="shared" si="3"/>
        <v/>
      </c>
      <c r="E64" s="126"/>
      <c r="F64" s="118">
        <v>26</v>
      </c>
      <c r="I64" s="125"/>
      <c r="J64" s="118"/>
      <c r="K64" s="116" t="str">
        <f t="shared" si="4"/>
        <v/>
      </c>
      <c r="L64" s="126"/>
      <c r="M64" s="118">
        <v>26</v>
      </c>
      <c r="N64" s="125">
        <f>IF('Step 2 - Checklists'!$D$47="N/A","",'Step 2 - Checklists'!$D$47)</f>
        <v>2</v>
      </c>
      <c r="O64" s="118">
        <f t="shared" si="12"/>
        <v>2.0640000000000001</v>
      </c>
      <c r="P64" s="116">
        <f t="shared" si="6"/>
        <v>8</v>
      </c>
      <c r="Q64" s="126" t="str">
        <f>'Step 2 - Checklists'!$B$47</f>
        <v>Program Leader Autonomy Support</v>
      </c>
      <c r="R64" s="118">
        <v>26</v>
      </c>
      <c r="S64" s="125">
        <f>IF('Step 2 - Checklists'!$D$47="N/A","",'Step 2 - Checklists'!$D$47)</f>
        <v>2</v>
      </c>
      <c r="T64" s="118">
        <f t="shared" si="7"/>
        <v>2.0640000000000001</v>
      </c>
      <c r="U64" s="116">
        <f t="shared" si="8"/>
        <v>8</v>
      </c>
      <c r="V64" s="126" t="str">
        <f>'Step 2 - Checklists'!$B$47</f>
        <v>Program Leader Autonomy Support</v>
      </c>
      <c r="W64" s="118">
        <v>26</v>
      </c>
      <c r="X64" s="125">
        <f>IF('Step 2 - Checklists'!$D$47="N/A","",'Step 2 - Checklists'!$D$47)</f>
        <v>2</v>
      </c>
      <c r="Y64" s="118">
        <f t="shared" si="13"/>
        <v>2.0640000000000001</v>
      </c>
      <c r="Z64" s="116">
        <f t="shared" si="9"/>
        <v>5</v>
      </c>
      <c r="AA64" s="126" t="str">
        <f>'Step 2 - Checklists'!$B$47</f>
        <v>Program Leader Autonomy Support</v>
      </c>
      <c r="AB64" s="118">
        <v>26</v>
      </c>
      <c r="AC64" s="125">
        <f>IF('Step 2 - Checklists'!$D$47="N/A","",'Step 2 - Checklists'!$D$47)</f>
        <v>2</v>
      </c>
      <c r="AD64" s="118">
        <f t="shared" si="10"/>
        <v>2.0640000000000001</v>
      </c>
      <c r="AE64" s="116">
        <f t="shared" si="11"/>
        <v>20</v>
      </c>
      <c r="AF64" s="126" t="str">
        <f>'Step 2 - Checklists'!$B$47</f>
        <v>Program Leader Autonomy Support</v>
      </c>
      <c r="AG64" s="118">
        <v>26</v>
      </c>
    </row>
    <row r="65" spans="1:33" ht="17" x14ac:dyDescent="0.2">
      <c r="A65" s="114">
        <v>27</v>
      </c>
      <c r="B65" s="125">
        <f>IF('Step 2 - Checklists'!$D$37="N/A","",'Step 2 - Checklists'!$D$37)</f>
        <v>2</v>
      </c>
      <c r="C65" s="118">
        <f t="shared" si="5"/>
        <v>2.0649999999999999</v>
      </c>
      <c r="D65" s="116">
        <f t="shared" si="3"/>
        <v>11</v>
      </c>
      <c r="E65" s="126" t="str">
        <f>'Step 2 - Checklists'!$B$37</f>
        <v>Diversity</v>
      </c>
      <c r="F65" s="118">
        <v>27</v>
      </c>
      <c r="I65" s="125">
        <f>IF('Step 2 - Checklists'!$D$37="N/A","",'Step 2 - Checklists'!$D$37)</f>
        <v>2</v>
      </c>
      <c r="J65" s="118">
        <f t="shared" si="14"/>
        <v>2.0649999999999999</v>
      </c>
      <c r="K65" s="116">
        <f t="shared" si="4"/>
        <v>8</v>
      </c>
      <c r="L65" s="126" t="str">
        <f>'Step 2 - Checklists'!$B$37</f>
        <v>Diversity</v>
      </c>
      <c r="M65" s="118">
        <v>27</v>
      </c>
      <c r="N65" s="125">
        <f>IF('Step 2 - Checklists'!$D$37="N/A","",'Step 2 - Checklists'!$D$37)</f>
        <v>2</v>
      </c>
      <c r="O65" s="118">
        <f t="shared" si="12"/>
        <v>2.0649999999999999</v>
      </c>
      <c r="P65" s="116">
        <f t="shared" si="6"/>
        <v>9</v>
      </c>
      <c r="Q65" s="126" t="str">
        <f>'Step 2 - Checklists'!$B$37</f>
        <v>Diversity</v>
      </c>
      <c r="R65" s="118">
        <v>27</v>
      </c>
      <c r="S65" s="125">
        <f>IF('Step 2 - Checklists'!$D$37="N/A","",'Step 2 - Checklists'!$D$37)</f>
        <v>2</v>
      </c>
      <c r="T65" s="118">
        <f t="shared" si="7"/>
        <v>2.0649999999999999</v>
      </c>
      <c r="U65" s="116">
        <f t="shared" si="8"/>
        <v>9</v>
      </c>
      <c r="V65" s="126" t="str">
        <f>'Step 2 - Checklists'!$B$37</f>
        <v>Diversity</v>
      </c>
      <c r="W65" s="118">
        <v>27</v>
      </c>
      <c r="X65" s="125"/>
      <c r="Y65" s="118"/>
      <c r="Z65" s="116" t="str">
        <f t="shared" si="9"/>
        <v/>
      </c>
      <c r="AA65" s="126"/>
      <c r="AB65" s="118">
        <v>27</v>
      </c>
      <c r="AC65" s="125"/>
      <c r="AD65" s="118"/>
      <c r="AE65" s="116" t="str">
        <f t="shared" si="11"/>
        <v/>
      </c>
      <c r="AF65" s="126"/>
      <c r="AG65" s="118">
        <v>27</v>
      </c>
    </row>
    <row r="66" spans="1:33" ht="34" x14ac:dyDescent="0.2">
      <c r="A66" s="114">
        <v>28</v>
      </c>
      <c r="B66" s="125">
        <f>IF('Step 2 - Checklists'!$D$62="N/A","",'Step 2 - Checklists'!$D$62)</f>
        <v>2</v>
      </c>
      <c r="C66" s="118">
        <f t="shared" si="5"/>
        <v>2.0659999999999998</v>
      </c>
      <c r="D66" s="116">
        <f t="shared" si="3"/>
        <v>12</v>
      </c>
      <c r="E66" s="126" t="str">
        <f>'Step 2 - Checklists'!$B$62</f>
        <v>Mentorship or Role Modelling</v>
      </c>
      <c r="F66" s="118">
        <v>28</v>
      </c>
      <c r="I66" s="125">
        <f>IF('Step 2 - Checklists'!$D$62="N/A","",'Step 2 - Checklists'!$D$62)</f>
        <v>2</v>
      </c>
      <c r="J66" s="118">
        <f t="shared" si="14"/>
        <v>2.0659999999999998</v>
      </c>
      <c r="K66" s="116">
        <f t="shared" si="4"/>
        <v>9</v>
      </c>
      <c r="L66" s="126" t="str">
        <f>'Step 2 - Checklists'!$B$62</f>
        <v>Mentorship or Role Modelling</v>
      </c>
      <c r="M66" s="118">
        <v>28</v>
      </c>
      <c r="N66" s="125"/>
      <c r="O66" s="118"/>
      <c r="P66" s="116" t="str">
        <f t="shared" si="6"/>
        <v/>
      </c>
      <c r="Q66" s="126"/>
      <c r="R66" s="118">
        <v>28</v>
      </c>
      <c r="S66" s="125">
        <f>IF('Step 2 - Checklists'!$D$62="N/A","",'Step 2 - Checklists'!$D$62)</f>
        <v>2</v>
      </c>
      <c r="T66" s="118">
        <f t="shared" si="7"/>
        <v>2.0659999999999998</v>
      </c>
      <c r="U66" s="116">
        <f t="shared" si="8"/>
        <v>10</v>
      </c>
      <c r="V66" s="126" t="str">
        <f>'Step 2 - Checklists'!$B$62</f>
        <v>Mentorship or Role Modelling</v>
      </c>
      <c r="W66" s="118">
        <v>28</v>
      </c>
      <c r="X66" s="125"/>
      <c r="Y66" s="118"/>
      <c r="Z66" s="116" t="str">
        <f t="shared" si="9"/>
        <v/>
      </c>
      <c r="AA66" s="126"/>
      <c r="AB66" s="118">
        <v>28</v>
      </c>
      <c r="AC66" s="125">
        <f>IF('Step 2 - Checklists'!$D$62="N/A","",'Step 2 - Checklists'!$D$62)</f>
        <v>2</v>
      </c>
      <c r="AD66" s="118">
        <f t="shared" si="10"/>
        <v>2.0659999999999998</v>
      </c>
      <c r="AE66" s="116">
        <f t="shared" si="11"/>
        <v>21</v>
      </c>
      <c r="AF66" s="126" t="str">
        <f>'Step 2 - Checklists'!$B$62</f>
        <v>Mentorship or Role Modelling</v>
      </c>
      <c r="AG66" s="118">
        <v>28</v>
      </c>
    </row>
    <row r="67" spans="1:33" ht="51" x14ac:dyDescent="0.2">
      <c r="A67" s="114">
        <v>29</v>
      </c>
      <c r="B67" s="125"/>
      <c r="C67" s="118"/>
      <c r="D67" s="116" t="str">
        <f t="shared" si="3"/>
        <v/>
      </c>
      <c r="E67" s="126"/>
      <c r="F67" s="118">
        <v>29</v>
      </c>
      <c r="I67" s="125">
        <f>IF('Step 2 - Checklists'!$D$52="N/A","",'Step 2 - Checklists'!$D$52)</f>
        <v>2</v>
      </c>
      <c r="J67" s="118">
        <f t="shared" si="14"/>
        <v>2.0670000000000002</v>
      </c>
      <c r="K67" s="116">
        <f t="shared" si="4"/>
        <v>10</v>
      </c>
      <c r="L67" s="126" t="str">
        <f>'Step 2 - Checklists'!$B$52</f>
        <v>Progam Leader Tracking Athlete Improvement</v>
      </c>
      <c r="M67" s="118">
        <v>29</v>
      </c>
      <c r="N67" s="125">
        <f>IF('Step 2 - Checklists'!$D$52="N/A","",'Step 2 - Checklists'!$D$52)</f>
        <v>2</v>
      </c>
      <c r="O67" s="118">
        <f t="shared" si="12"/>
        <v>2.0670000000000002</v>
      </c>
      <c r="P67" s="116">
        <f t="shared" si="6"/>
        <v>10</v>
      </c>
      <c r="Q67" s="126" t="str">
        <f>'Step 2 - Checklists'!$B$52</f>
        <v>Progam Leader Tracking Athlete Improvement</v>
      </c>
      <c r="R67" s="118">
        <v>29</v>
      </c>
      <c r="S67" s="125"/>
      <c r="T67" s="118"/>
      <c r="U67" s="116" t="str">
        <f t="shared" si="8"/>
        <v/>
      </c>
      <c r="V67" s="126"/>
      <c r="W67" s="118">
        <v>29</v>
      </c>
      <c r="X67" s="125"/>
      <c r="Y67" s="118"/>
      <c r="Z67" s="116" t="str">
        <f t="shared" si="9"/>
        <v/>
      </c>
      <c r="AA67" s="126"/>
      <c r="AB67" s="118">
        <v>29</v>
      </c>
      <c r="AC67" s="125"/>
      <c r="AD67" s="118"/>
      <c r="AE67" s="116" t="str">
        <f t="shared" si="11"/>
        <v/>
      </c>
      <c r="AF67" s="126"/>
      <c r="AG67" s="118">
        <v>29</v>
      </c>
    </row>
    <row r="68" spans="1:33" ht="18" thickBot="1" x14ac:dyDescent="0.25">
      <c r="A68" s="114">
        <v>30</v>
      </c>
      <c r="B68" s="127"/>
      <c r="C68" s="128"/>
      <c r="D68" s="116" t="str">
        <f t="shared" si="3"/>
        <v/>
      </c>
      <c r="E68" s="130"/>
      <c r="F68" s="118">
        <v>30</v>
      </c>
      <c r="I68" s="127">
        <f>IF('Step 2 - Checklists'!$D$32="N/A","",'Step 2 - Checklists'!$D$32)</f>
        <v>2</v>
      </c>
      <c r="J68" s="128">
        <f t="shared" si="14"/>
        <v>2.0680000000000001</v>
      </c>
      <c r="K68" s="116">
        <f t="shared" si="4"/>
        <v>11</v>
      </c>
      <c r="L68" s="130" t="str">
        <f>'Step 2 - Checklists'!$B$32</f>
        <v>Goal Setting</v>
      </c>
      <c r="M68" s="118">
        <v>30</v>
      </c>
      <c r="N68" s="127"/>
      <c r="O68" s="128"/>
      <c r="P68" s="116" t="str">
        <f t="shared" si="6"/>
        <v/>
      </c>
      <c r="Q68" s="130"/>
      <c r="R68" s="118">
        <v>30</v>
      </c>
      <c r="S68" s="127">
        <f>IF('Step 2 - Checklists'!$D$32="N/A","",'Step 2 - Checklists'!$D$32)</f>
        <v>2</v>
      </c>
      <c r="T68" s="128">
        <f t="shared" si="7"/>
        <v>2.0680000000000001</v>
      </c>
      <c r="U68" s="116">
        <f t="shared" si="8"/>
        <v>11</v>
      </c>
      <c r="V68" s="130" t="str">
        <f>'Step 2 - Checklists'!$B$32</f>
        <v>Goal Setting</v>
      </c>
      <c r="W68" s="118">
        <v>30</v>
      </c>
      <c r="X68" s="127">
        <f>IF('Step 2 - Checklists'!$D$32="N/A","",'Step 2 - Checklists'!$D$32)</f>
        <v>2</v>
      </c>
      <c r="Y68" s="128">
        <f t="shared" si="13"/>
        <v>2.0680000000000001</v>
      </c>
      <c r="Z68" s="116">
        <f t="shared" si="9"/>
        <v>6</v>
      </c>
      <c r="AA68" s="130" t="str">
        <f>'Step 2 - Checklists'!$B$32</f>
        <v>Goal Setting</v>
      </c>
      <c r="AB68" s="118">
        <v>30</v>
      </c>
      <c r="AC68" s="127">
        <f>IF('Step 2 - Checklists'!$D$32="N/A","",'Step 2 - Checklists'!$D$32)</f>
        <v>2</v>
      </c>
      <c r="AD68" s="128">
        <f t="shared" si="10"/>
        <v>2.0680000000000001</v>
      </c>
      <c r="AE68" s="116">
        <f t="shared" si="11"/>
        <v>22</v>
      </c>
      <c r="AF68" s="130" t="str">
        <f>'Step 2 - Checklists'!$B$32</f>
        <v>Goal Setting</v>
      </c>
      <c r="AG68" s="118">
        <v>30</v>
      </c>
    </row>
    <row r="71" spans="1:33" x14ac:dyDescent="0.2">
      <c r="A71" s="81" t="s">
        <v>153</v>
      </c>
    </row>
    <row r="72" spans="1:33" x14ac:dyDescent="0.2">
      <c r="A72" s="81"/>
    </row>
    <row r="73" spans="1:33" x14ac:dyDescent="0.2">
      <c r="A73" s="81"/>
    </row>
    <row r="74" spans="1:33" ht="264" customHeight="1" x14ac:dyDescent="0.2">
      <c r="B74" s="183" t="s">
        <v>188</v>
      </c>
      <c r="I74" s="183" t="s">
        <v>192</v>
      </c>
      <c r="K74" s="183" t="s">
        <v>193</v>
      </c>
      <c r="L74" s="183" t="s">
        <v>194</v>
      </c>
      <c r="M74" s="183" t="s">
        <v>195</v>
      </c>
      <c r="N74" s="183" t="s">
        <v>196</v>
      </c>
      <c r="P74" s="183" t="s">
        <v>197</v>
      </c>
      <c r="R74" s="183" t="s">
        <v>193</v>
      </c>
      <c r="S74" s="183" t="s">
        <v>194</v>
      </c>
      <c r="T74" s="183" t="s">
        <v>198</v>
      </c>
      <c r="U74" s="183" t="s">
        <v>195</v>
      </c>
      <c r="V74" s="183" t="s">
        <v>196</v>
      </c>
      <c r="X74" s="183" t="s">
        <v>197</v>
      </c>
      <c r="Z74" s="183" t="s">
        <v>193</v>
      </c>
      <c r="AA74" s="183" t="s">
        <v>194</v>
      </c>
      <c r="AB74" s="183" t="s">
        <v>198</v>
      </c>
      <c r="AC74" s="183" t="s">
        <v>199</v>
      </c>
      <c r="AD74" s="183" t="s">
        <v>195</v>
      </c>
      <c r="AE74" s="183" t="s">
        <v>196</v>
      </c>
    </row>
    <row r="75" spans="1:33" ht="153" x14ac:dyDescent="0.2">
      <c r="A75">
        <v>1</v>
      </c>
      <c r="B75" t="s">
        <v>103</v>
      </c>
      <c r="C75">
        <v>1</v>
      </c>
      <c r="G75" s="188" t="s">
        <v>189</v>
      </c>
      <c r="I75" s="131" t="str">
        <f>Q22</f>
        <v>Belonging</v>
      </c>
      <c r="J75" s="70">
        <v>1</v>
      </c>
      <c r="K75" s="70" t="str">
        <f t="shared" ref="K75" si="15">IFERROR(IF($I$75=$B$37,INDEX($E$39:$E$68,MATCH(J75,$D$39:$D$68,0)), IF($I$75=$I$37,INDEX($L$39:$L$68,MATCH(J75,$K$39:$K$68,0)), IF($I$75=$N$37,INDEX($Q$39:$Q$68,MATCH(J75,$P$39:$P$68,0)),IF($I$75=$S$37,INDEX($V$39:$V$68,MATCH(J175,$U$39:$U$68,0)),IF($I$75=$X$37,INDEX($AA$39:$AA$68,MATCH(J175,$Z$39:$Z$68,0)), IF($I$75=$AC$37,INDEX($AF$39:$AF$68,MATCH(J175,$AE$39:$AE$68,0)))))))),"")</f>
        <v>Group Environment</v>
      </c>
      <c r="L75" s="70">
        <f t="shared" ref="L75:L98" si="16">IFERROR(INDEX($C$75:$C$104,MATCH(K75,$B$75:$B$104,0)),"")</f>
        <v>4</v>
      </c>
      <c r="M75" s="138" t="str">
        <f>VLOOKUP(L75,$A$75:$B$98,2)</f>
        <v>Group Environment</v>
      </c>
      <c r="N75" s="138" t="str">
        <f>VLOOKUP(M75,'Step 2 - Checklists'!$B$16:$C$88,2,FALSE)</f>
        <v>Group environments should foster teamwork, social interaction, a sense of belonging and group identity among peers. Program leaders must recognize their role in facilitating positive group environments.</v>
      </c>
      <c r="O75" s="188" t="s">
        <v>190</v>
      </c>
      <c r="P75" s="131" t="str">
        <f>Q23</f>
        <v>Mastery</v>
      </c>
      <c r="Q75">
        <v>1</v>
      </c>
      <c r="R75" t="str">
        <f t="shared" ref="R75" si="17">IFERROR(IF($P$75=$B$37,INDEX($E$39:$E$68,MATCH(Q75,$D$39:$D$68,0)), IF($P$75=$I$37,INDEX($L$39:$L$68,MATCH(Q75,$K$39:$K$68,0)), IF($P$75=$N$37,INDEX($Q$39:$Q$68,MATCH(Q75,$P$39:$P$68,0)),IF($P$75=$S$37,INDEX($V$39:$V$68,MATCH(Q75,$U$39:$U$68,0)),IF($P$75=$X$37,INDEX($AA$39:$AA$68,MATCH(Q75,$Z$39:$Z$68,0)), IF($P$75=$AC$37,INDEX($AF$39:$AF$68,MATCH(Q75,$AE$39:$AE$68,0)))))))),"")</f>
        <v>Routines</v>
      </c>
      <c r="S75">
        <f t="shared" ref="S75:S98" si="18">IFERROR(INDEX($C$75:$C$104,MATCH(R75,$B$75:$B$104,0)),"")</f>
        <v>9</v>
      </c>
      <c r="T75" s="70" cm="1">
        <f t="array" ref="T75">MIN((IF(ISNA(MATCH(S75:S98,L75:L77,0)),S75:S98)))</f>
        <v>9</v>
      </c>
      <c r="U75" s="138" t="str">
        <f>VLOOKUP(T75,$A$75:$B$98,2)</f>
        <v>Routines</v>
      </c>
      <c r="V75" s="138" t="str">
        <f>VLOOKUP(U75,'Step 2 - Checklists'!$B$16:$C$88,2,FALSE)</f>
        <v>Routines – a sequence of activities regularly followed – in programming can be crucial for creating a sense of security and fostering understanding for children.</v>
      </c>
      <c r="W75" s="188" t="s">
        <v>191</v>
      </c>
      <c r="X75" s="131" t="str">
        <f>Q24</f>
        <v>Challenge</v>
      </c>
      <c r="Y75">
        <v>1</v>
      </c>
      <c r="Z75" t="str">
        <f t="shared" ref="Z75" si="19">IFERROR(IF($X$75=$B$37,INDEX($E$39:$E$68,MATCH(Y75,$D$39:$D$68,0)), IF($X$75=$I$37,INDEX($L$39:$L$68,MATCH(Y75,$K$39:$K$68,0)), IF($X$75=$N$37,INDEX($Q$39:$Q$68,MATCH(Y75,$P$39:$P$68,0)),IF($X$75=$S$37,INDEX($V$39:$V$68,MATCH(Y75,$U$39:$U$68,0)),IF($X$75=$X$37,INDEX($AA$39:$AA$68,MATCH(Y75,$Z$39:$Z$68,0)), IF($X$75=$AC$37,INDEX($AF$39:$AF$68,MATCH(Y75,$AE$39:$AE$68,0)))))))),"")</f>
        <v>Group Environment</v>
      </c>
      <c r="AA75">
        <f t="shared" ref="AA75:AA98" si="20">IFERROR(INDEX($C$75:$C$104,MATCH(Z75,$B$75:$B$104,0)),"")</f>
        <v>4</v>
      </c>
      <c r="AB75" cm="1">
        <f t="array" ref="AB75">IFERROR(MIN((IF(ISNA(MATCH(AA75:AA87,L75:L77,0)),AA75:AA87))),"")</f>
        <v>3</v>
      </c>
      <c r="AC75" cm="1">
        <f t="array" ref="AC75">IFERROR(MIN((IF(ISNA(MATCH(AB75:AB82,T75:T77,0)),AB75:AB82))),"")</f>
        <v>3</v>
      </c>
      <c r="AD75" s="138" t="str">
        <f>VLOOKUP(AB75,$A$75:$B$98,2)</f>
        <v>Safe Places</v>
      </c>
      <c r="AE75" s="138" t="str">
        <f>VLOOKUP(AD75,'Step 2 - Checklists'!$B$16:$C$88,2,FALSE)</f>
        <v>It is critical that environments are designed to make children feel safe and protected to create a more pleasurable experience. Environments that are familiar are perceived as safe by the children.</v>
      </c>
    </row>
    <row r="76" spans="1:33" ht="153" x14ac:dyDescent="0.2">
      <c r="A76">
        <v>2</v>
      </c>
      <c r="B76" t="s">
        <v>121</v>
      </c>
      <c r="C76">
        <v>2</v>
      </c>
      <c r="J76" s="70">
        <v>2</v>
      </c>
      <c r="K76" s="70" t="str">
        <f t="shared" ref="K76:K98" si="21">IFERROR(IF($I$75=$B$37,INDEX($E$39:$E$68,MATCH(J76,$D$39:$D$68,0)), IF($I$75=$I$37,INDEX($L$39:$L$68,MATCH(J76,$K$39:$K$68,0)), IF($I$75=$N$37,INDEX($Q$39:$Q$68,MATCH(J76,$P$39:$P$68,0)),IF($I$75=$S$37,INDEX($V$39:$V$68,MATCH(J176,$U$39:$U$68,0)),IF($I$75=$X$37,INDEX($AA$39:$AA$68,MATCH(J176,$Z$39:$Z$68,0)), IF($I$75=$AC$37,INDEX($AF$39:$AF$68,MATCH(J176,$AE$39:$AE$68,0)))))))),"")</f>
        <v>Protection from Harassment</v>
      </c>
      <c r="L76" s="70">
        <f t="shared" si="16"/>
        <v>2</v>
      </c>
      <c r="M76" s="138" t="str">
        <f>VLOOKUP(L76,$A$75:$B$98,2)</f>
        <v>Protection from Harassment</v>
      </c>
      <c r="N76" s="138" t="str">
        <f>VLOOKUP(M76,'Step 2 - Checklists'!$B$16:$C$88,2,FALSE)</f>
        <v>All children should have the capacity to practice, achieve mastery and express themselves without being subjected to scrutiny or humiliation. Program leaders must prepare strategies to help children speak about and cope with their negative social experiences and address problematic behaviours effectively.</v>
      </c>
      <c r="Q76">
        <v>2</v>
      </c>
      <c r="R76" t="str">
        <f t="shared" ref="R76:R98" si="22">IFERROR(IF($P$75=$B$37,INDEX($E$39:$E$68,MATCH(Q76,$D$39:$D$68,0)), IF($P$75=$I$37,INDEX($L$39:$L$68,MATCH(Q76,$K$39:$K$68,0)), IF($P$75=$N$37,INDEX($Q$39:$Q$68,MATCH(Q76,$P$39:$P$68,0)),IF($P$75=$S$37,INDEX($V$39:$V$68,MATCH(Q76,$U$39:$U$68,0)),IF($P$75=$X$37,INDEX($AA$39:$AA$68,MATCH(Q76,$Z$39:$Z$68,0)), IF($P$75=$AC$37,INDEX($AF$39:$AF$68,MATCH(Q76,$AE$39:$AE$68,0)))))))),"")</f>
        <v>Program Leader Validates Contributions</v>
      </c>
      <c r="S76">
        <f t="shared" si="18"/>
        <v>15</v>
      </c>
      <c r="T76" s="70" cm="1">
        <f t="array" ref="T76">IFERROR(SMALL((IF(ISNA(MATCH(S75:S98,L75:L77,0)),S75:S98)),2),"")</f>
        <v>15</v>
      </c>
      <c r="U76" s="138" t="str">
        <f>VLOOKUP(T76,$A$75:$B$98,2)</f>
        <v>Program Leader Validates Contributions</v>
      </c>
      <c r="V76" s="138" t="str">
        <f>VLOOKUP(U76,'Step 2 - Checklists'!$B$16:$C$88,2,FALSE)</f>
        <v>Program leaders should validate children’s contributions and encourage peers to recognize each other’s accomplishments. Validation may include awards, prizes, and/or verbal praise to acknowledge attainment (e.g. stickers, high fives).</v>
      </c>
      <c r="Y76">
        <v>2</v>
      </c>
      <c r="Z76" t="str">
        <f t="shared" ref="Z76:Z98" si="23">IFERROR(IF($X$75=$B$37,INDEX($E$39:$E$68,MATCH(Y76,$D$39:$D$68,0)), IF($X$75=$I$37,INDEX($L$39:$L$68,MATCH(Y76,$K$39:$K$68,0)), IF($X$75=$N$37,INDEX($Q$39:$Q$68,MATCH(Y76,$P$39:$P$68,0)),IF($X$75=$S$37,INDEX($V$39:$V$68,MATCH(Y76,$U$39:$U$68,0)),IF($X$75=$X$37,INDEX($AA$39:$AA$68,MATCH(Y76,$Z$39:$Z$68,0)), IF($X$75=$AC$37,INDEX($AF$39:$AF$68,MATCH(Y76,$AE$39:$AE$68,0)))))))),"")</f>
        <v>Safe Places</v>
      </c>
      <c r="AA76">
        <f t="shared" si="20"/>
        <v>3</v>
      </c>
      <c r="AB76" cm="1">
        <f t="array" ref="AB76">IFERROR(SMALL((IF(ISNA(MATCH(AA75:AA87,L75:L77,0)),AA75:AA87)),2),"")</f>
        <v>8</v>
      </c>
      <c r="AC76" cm="1">
        <f t="array" ref="AC76">IFERROR(SMALL((IF(ISNA(MATCH(AB75:AB82,T75:T77,0)),AB75:AB82)),2),"")</f>
        <v>8</v>
      </c>
      <c r="AD76" s="138" t="str">
        <f>VLOOKUP(AB76,$A$75:$B$98,2)</f>
        <v>Access to Equipment</v>
      </c>
      <c r="AE76" s="138" t="str">
        <f>VLOOKUP(AD76,'Step 2 - Checklists'!$B$16:$C$88,2,FALSE)</f>
        <v>Physical environments should have a variety of appropriate equipment (e.g. different sizes and textures) and aids available (e.g.  assistive devices for activities).</v>
      </c>
    </row>
    <row r="77" spans="1:33" ht="102" x14ac:dyDescent="0.2">
      <c r="A77">
        <v>3</v>
      </c>
      <c r="B77" t="s">
        <v>14</v>
      </c>
      <c r="C77">
        <v>3</v>
      </c>
      <c r="J77" s="70">
        <v>3</v>
      </c>
      <c r="K77" s="70" t="str">
        <f t="shared" si="21"/>
        <v>Supportive Attitudes</v>
      </c>
      <c r="L77" s="70">
        <f t="shared" si="16"/>
        <v>5</v>
      </c>
      <c r="M77" s="138" t="str">
        <f>VLOOKUP(L77,$A$75:$B$98,2)</f>
        <v>Supportive Attitudes</v>
      </c>
      <c r="N77" s="138" t="str">
        <f>VLOOKUP(M77,'Step 2 - Checklists'!$B$16:$C$88,2,FALSE)</f>
        <v xml:space="preserve">Children perceive positive societal attitudes toward their participation, particularly from members of SOC. </v>
      </c>
      <c r="Q77">
        <v>3</v>
      </c>
      <c r="R77" t="str">
        <f t="shared" si="22"/>
        <v>Collaboration with Family Members</v>
      </c>
      <c r="S77">
        <f t="shared" si="18"/>
        <v>16</v>
      </c>
      <c r="T77" s="70" cm="1">
        <f t="array" ref="T77">IFERROR(SMALL((IF(ISNA(MATCH(S75:S98,L75:L77,0)),S75:S98)),3),"")</f>
        <v>16</v>
      </c>
      <c r="U77" s="138" t="str">
        <f>VLOOKUP(T77,$A$75:$B$98,2)</f>
        <v>Collaboration with Family Members</v>
      </c>
      <c r="V77" s="138" t="str">
        <f>VLOOKUP(U77,'Step 2 - Checklists'!$B$16:$C$88,2,FALSE)</f>
        <v>Collaboration should be encouraged between program leaders and family members to enable knowledge sharing, joint understandings, and partnership.</v>
      </c>
      <c r="Y77">
        <v>3</v>
      </c>
      <c r="Z77" t="str">
        <f t="shared" si="23"/>
        <v>Access to Equipment</v>
      </c>
      <c r="AA77">
        <f t="shared" si="20"/>
        <v>8</v>
      </c>
      <c r="AB77" cm="1">
        <f t="array" ref="AB77">IFERROR(SMALL((IF(ISNA(MATCH(AA75:AA87,L75:L77,0)),AA75:AA87)),3),"")</f>
        <v>13</v>
      </c>
      <c r="AC77" cm="1">
        <f t="array" ref="AC77">IFERROR(SMALL((IF(ISNA(MATCH(AB75:AB87,T75:T77,0)),AB75:AB87)),3),"")</f>
        <v>13</v>
      </c>
      <c r="AD77" s="138" t="str">
        <f>VLOOKUP(AB77,$A$75:$B$98,2)</f>
        <v>Options</v>
      </c>
      <c r="AE77" s="138" t="str">
        <f>IFERROR(VLOOKUP(AD77,'Step 2 - Checklists'!$B$16:$C$88,2,FALSE),"")</f>
        <v>Programs should offer a range of activities with varying difficulties according to the needs and strengths of those participating.</v>
      </c>
    </row>
    <row r="78" spans="1:33" x14ac:dyDescent="0.2">
      <c r="A78">
        <v>4</v>
      </c>
      <c r="B78" t="s">
        <v>27</v>
      </c>
      <c r="C78">
        <v>4</v>
      </c>
      <c r="J78" s="70">
        <v>4</v>
      </c>
      <c r="K78" s="70" t="str">
        <f t="shared" si="21"/>
        <v>Program Leader Encourages Open Communication</v>
      </c>
      <c r="L78" s="70">
        <f t="shared" si="16"/>
        <v>6</v>
      </c>
      <c r="Q78">
        <v>4</v>
      </c>
      <c r="R78" t="str">
        <f t="shared" si="22"/>
        <v>Structure</v>
      </c>
      <c r="S78">
        <f t="shared" si="18"/>
        <v>17</v>
      </c>
      <c r="Y78">
        <v>4</v>
      </c>
      <c r="Z78" t="str">
        <f t="shared" si="23"/>
        <v>Options</v>
      </c>
      <c r="AA78">
        <f t="shared" si="20"/>
        <v>13</v>
      </c>
      <c r="AB78" cm="1">
        <f t="array" ref="AB78">IFERROR(SMALL((IF(ISNA(MATCH(AA75:AA87,L75:L77,0)),AA75:AA87)),4),"")</f>
        <v>16</v>
      </c>
    </row>
    <row r="79" spans="1:33" x14ac:dyDescent="0.2">
      <c r="A79">
        <v>5</v>
      </c>
      <c r="B79" t="s">
        <v>124</v>
      </c>
      <c r="C79">
        <v>5</v>
      </c>
      <c r="J79" s="70">
        <v>5</v>
      </c>
      <c r="K79" s="70" t="str">
        <f t="shared" si="21"/>
        <v>Accessibility</v>
      </c>
      <c r="L79" s="70">
        <f t="shared" si="16"/>
        <v>14</v>
      </c>
      <c r="Q79">
        <v>5</v>
      </c>
      <c r="R79" t="str">
        <f t="shared" si="22"/>
        <v>Individual Level of Change</v>
      </c>
      <c r="S79">
        <f t="shared" si="18"/>
        <v>18</v>
      </c>
      <c r="Y79">
        <v>5</v>
      </c>
      <c r="Z79" t="str">
        <f t="shared" si="23"/>
        <v>Collaboration with Family Members</v>
      </c>
      <c r="AA79">
        <f t="shared" si="20"/>
        <v>16</v>
      </c>
      <c r="AB79" cm="1">
        <f t="array" ref="AB79">IFERROR(SMALL((IF(ISNA(MATCH(AA75:AA87,L75:L77,0)),AA75:AA87)),5),"")</f>
        <v>17</v>
      </c>
    </row>
    <row r="80" spans="1:33" x14ac:dyDescent="0.2">
      <c r="A80">
        <v>6</v>
      </c>
      <c r="B80" t="s">
        <v>112</v>
      </c>
      <c r="C80">
        <v>6</v>
      </c>
      <c r="J80" s="70">
        <v>6</v>
      </c>
      <c r="K80" s="70" t="str">
        <f t="shared" si="21"/>
        <v>Program Leader Validates Contributions</v>
      </c>
      <c r="L80" s="70">
        <f t="shared" si="16"/>
        <v>15</v>
      </c>
      <c r="Q80">
        <v>6</v>
      </c>
      <c r="R80" t="str">
        <f t="shared" si="22"/>
        <v>Educating Family Members</v>
      </c>
      <c r="S80">
        <f t="shared" si="18"/>
        <v>20</v>
      </c>
      <c r="Y80">
        <v>6</v>
      </c>
      <c r="Z80" t="str">
        <f t="shared" si="23"/>
        <v>Structure</v>
      </c>
      <c r="AA80">
        <f t="shared" si="20"/>
        <v>17</v>
      </c>
      <c r="AB80" cm="1">
        <f t="array" ref="AB80">IFERROR(SMALL((IF(ISNA(MATCH(AA75:AA87,L75:L77,0)),AA75:AA87)),6),"")</f>
        <v>18</v>
      </c>
    </row>
    <row r="81" spans="1:28" x14ac:dyDescent="0.2">
      <c r="A81">
        <v>7</v>
      </c>
      <c r="B81" t="s">
        <v>102</v>
      </c>
      <c r="C81">
        <v>7</v>
      </c>
      <c r="J81" s="70">
        <v>7</v>
      </c>
      <c r="K81" s="70" t="str">
        <f t="shared" si="21"/>
        <v>Travel and Access</v>
      </c>
      <c r="L81" s="70">
        <f t="shared" si="16"/>
        <v>19</v>
      </c>
      <c r="Q81">
        <v>7</v>
      </c>
      <c r="R81" t="str">
        <f t="shared" si="22"/>
        <v>Familial Support and Integration</v>
      </c>
      <c r="S81">
        <f t="shared" si="18"/>
        <v>21</v>
      </c>
      <c r="Y81">
        <v>7</v>
      </c>
      <c r="Z81" t="str">
        <f t="shared" si="23"/>
        <v>Individual Level of Change</v>
      </c>
      <c r="AA81">
        <f t="shared" si="20"/>
        <v>18</v>
      </c>
      <c r="AB81" cm="1">
        <f t="array" ref="AB81">IFERROR(SMALL((IF(ISNA(MATCH(AA75:AA87,L75:L77,0)),AA75:AA87)),7),"")</f>
        <v>26</v>
      </c>
    </row>
    <row r="82" spans="1:28" x14ac:dyDescent="0.2">
      <c r="A82">
        <v>8</v>
      </c>
      <c r="B82" t="s">
        <v>15</v>
      </c>
      <c r="C82">
        <v>8</v>
      </c>
      <c r="J82" s="70">
        <v>8</v>
      </c>
      <c r="K82" s="70" t="str">
        <f t="shared" si="21"/>
        <v>Familial Support and Integration</v>
      </c>
      <c r="L82" s="70">
        <f t="shared" si="16"/>
        <v>21</v>
      </c>
      <c r="Q82">
        <v>8</v>
      </c>
      <c r="R82" t="str">
        <f t="shared" si="22"/>
        <v>Diversity</v>
      </c>
      <c r="S82">
        <f t="shared" si="18"/>
        <v>27</v>
      </c>
      <c r="Y82">
        <v>8</v>
      </c>
      <c r="Z82" t="str">
        <f t="shared" si="23"/>
        <v>Program Leader Autonomy Support</v>
      </c>
      <c r="AA82">
        <f t="shared" si="20"/>
        <v>26</v>
      </c>
      <c r="AB82" cm="1">
        <f t="array" ref="AB82">IFERROR(SMALL((IF(ISNA(MATCH(AA75:AA87,L75:L77,0)),AA75:AA87)),8),"")</f>
        <v>27</v>
      </c>
    </row>
    <row r="83" spans="1:28" x14ac:dyDescent="0.2">
      <c r="A83">
        <v>9</v>
      </c>
      <c r="B83" t="s">
        <v>91</v>
      </c>
      <c r="C83">
        <v>9</v>
      </c>
      <c r="J83" s="70">
        <v>9</v>
      </c>
      <c r="K83" s="70" t="str">
        <f t="shared" si="21"/>
        <v>Behavioural Guidance</v>
      </c>
      <c r="L83" s="70">
        <f t="shared" si="16"/>
        <v>22</v>
      </c>
      <c r="Q83">
        <v>9</v>
      </c>
      <c r="R83" t="str">
        <f t="shared" si="22"/>
        <v>Mentorship or Role Modelling</v>
      </c>
      <c r="S83">
        <f t="shared" si="18"/>
        <v>28</v>
      </c>
      <c r="Y83">
        <v>9</v>
      </c>
      <c r="Z83" t="str">
        <f t="shared" si="23"/>
        <v>Diversity</v>
      </c>
      <c r="AA83">
        <f t="shared" si="20"/>
        <v>27</v>
      </c>
      <c r="AB83" cm="1">
        <f t="array" ref="AB83">IFERROR(SMALL((IF(ISNA(MATCH(AA75:AA87,L75:L77,0)),AA75:AA87)),9),"")</f>
        <v>29</v>
      </c>
    </row>
    <row r="84" spans="1:28" x14ac:dyDescent="0.2">
      <c r="A84">
        <v>10</v>
      </c>
      <c r="B84" t="s">
        <v>20</v>
      </c>
      <c r="C84">
        <v>10</v>
      </c>
      <c r="J84" s="70">
        <v>10</v>
      </c>
      <c r="K84" s="70" t="str">
        <f t="shared" si="21"/>
        <v>Open Play</v>
      </c>
      <c r="L84" s="70">
        <f t="shared" si="16"/>
        <v>24</v>
      </c>
      <c r="Q84">
        <v>10</v>
      </c>
      <c r="R84" t="str">
        <f t="shared" si="22"/>
        <v>Progam Leader Tracking Athlete Improvement</v>
      </c>
      <c r="S84">
        <f t="shared" si="18"/>
        <v>29</v>
      </c>
      <c r="Y84">
        <v>10</v>
      </c>
      <c r="Z84" t="str">
        <f t="shared" si="23"/>
        <v>Progam Leader Tracking Athlete Improvement</v>
      </c>
      <c r="AA84">
        <f t="shared" si="20"/>
        <v>29</v>
      </c>
      <c r="AB84" t="str" cm="1">
        <f t="array" ref="AB84">IFERROR(SMALL((IF(ISNA(MATCH(AA75:AA87,L75:L77,0)),AA75:AA87)),10),"")</f>
        <v/>
      </c>
    </row>
    <row r="85" spans="1:28" x14ac:dyDescent="0.2">
      <c r="A85">
        <v>11</v>
      </c>
      <c r="B85" t="s">
        <v>35</v>
      </c>
      <c r="C85">
        <v>11</v>
      </c>
      <c r="J85" s="70">
        <v>11</v>
      </c>
      <c r="K85" s="70" t="str">
        <f t="shared" si="21"/>
        <v>Diversity</v>
      </c>
      <c r="L85" s="70">
        <f t="shared" si="16"/>
        <v>27</v>
      </c>
      <c r="Q85">
        <v>11</v>
      </c>
      <c r="R85" t="str">
        <f t="shared" si="22"/>
        <v>Goal Setting</v>
      </c>
      <c r="S85">
        <f t="shared" si="18"/>
        <v>30</v>
      </c>
      <c r="Y85">
        <v>11</v>
      </c>
      <c r="Z85" t="str">
        <f t="shared" si="23"/>
        <v/>
      </c>
      <c r="AA85" t="str">
        <f t="shared" si="20"/>
        <v/>
      </c>
      <c r="AB85" t="str" cm="1">
        <f t="array" ref="AB85">IFERROR(SMALL((IF(ISNA(MATCH(AA75:AA87,L75:L77,0)),AA75:AA87)),11),"")</f>
        <v/>
      </c>
    </row>
    <row r="86" spans="1:28" x14ac:dyDescent="0.2">
      <c r="A86">
        <v>12</v>
      </c>
      <c r="B86" t="s">
        <v>36</v>
      </c>
      <c r="C86">
        <v>12</v>
      </c>
      <c r="J86" s="70">
        <v>12</v>
      </c>
      <c r="K86" s="70" t="str">
        <f t="shared" si="21"/>
        <v>Mentorship or Role Modelling</v>
      </c>
      <c r="L86" s="70">
        <f t="shared" si="16"/>
        <v>28</v>
      </c>
      <c r="Q86">
        <v>12</v>
      </c>
      <c r="R86" t="str">
        <f t="shared" si="22"/>
        <v/>
      </c>
      <c r="S86" t="str">
        <f t="shared" si="18"/>
        <v/>
      </c>
      <c r="Y86">
        <v>12</v>
      </c>
      <c r="Z86" t="str">
        <f t="shared" si="23"/>
        <v/>
      </c>
      <c r="AA86" t="str">
        <f t="shared" si="20"/>
        <v/>
      </c>
      <c r="AB86" t="str" cm="1">
        <f t="array" ref="AB86">IFERROR(SMALL((IF(ISNA(MATCH(AA75:AA87,L75:L77,0)),AA75:AA87)),12),"")</f>
        <v/>
      </c>
    </row>
    <row r="87" spans="1:28" x14ac:dyDescent="0.2">
      <c r="A87">
        <v>13</v>
      </c>
      <c r="B87" t="s">
        <v>19</v>
      </c>
      <c r="C87">
        <v>13</v>
      </c>
      <c r="J87" s="70">
        <v>13</v>
      </c>
      <c r="K87" s="70" t="str">
        <f t="shared" si="21"/>
        <v/>
      </c>
      <c r="L87" s="70" t="str">
        <f t="shared" si="16"/>
        <v/>
      </c>
      <c r="Q87">
        <v>13</v>
      </c>
      <c r="R87" t="str">
        <f t="shared" si="22"/>
        <v/>
      </c>
      <c r="S87" t="str">
        <f t="shared" si="18"/>
        <v/>
      </c>
      <c r="Y87">
        <v>13</v>
      </c>
      <c r="Z87" t="str">
        <f t="shared" si="23"/>
        <v/>
      </c>
      <c r="AA87" t="str">
        <f t="shared" si="20"/>
        <v/>
      </c>
      <c r="AB87" t="str" cm="1">
        <f t="array" ref="AB87">IFERROR(SMALL((IF(ISNA(MATCH(AA75:AA87,L75:L77,0)),AA75:AA87)),13),"")</f>
        <v/>
      </c>
    </row>
    <row r="88" spans="1:28" x14ac:dyDescent="0.2">
      <c r="A88">
        <v>14</v>
      </c>
      <c r="B88" t="s">
        <v>12</v>
      </c>
      <c r="C88">
        <v>14</v>
      </c>
      <c r="J88" s="70">
        <v>14</v>
      </c>
      <c r="K88" s="70" t="str">
        <f t="shared" si="21"/>
        <v/>
      </c>
      <c r="L88" s="70" t="str">
        <f t="shared" si="16"/>
        <v/>
      </c>
      <c r="Q88">
        <v>14</v>
      </c>
      <c r="R88" t="str">
        <f t="shared" si="22"/>
        <v/>
      </c>
      <c r="S88" t="str">
        <f t="shared" si="18"/>
        <v/>
      </c>
      <c r="Y88">
        <v>14</v>
      </c>
      <c r="Z88" t="str">
        <f t="shared" si="23"/>
        <v/>
      </c>
      <c r="AA88" t="str">
        <f t="shared" si="20"/>
        <v/>
      </c>
      <c r="AB88" t="str" cm="1">
        <f t="array" ref="AB88">IFERROR(SMALL((IF(ISNA(MATCH(AA75:AA87,L75:L77,0)),AA75:AA87)),14),"")</f>
        <v/>
      </c>
    </row>
    <row r="89" spans="1:28" x14ac:dyDescent="0.2">
      <c r="A89">
        <v>15</v>
      </c>
      <c r="B89" t="s">
        <v>110</v>
      </c>
      <c r="C89">
        <v>15</v>
      </c>
      <c r="J89" s="70">
        <v>15</v>
      </c>
      <c r="K89" s="70" t="str">
        <f t="shared" si="21"/>
        <v/>
      </c>
      <c r="L89" s="70" t="str">
        <f t="shared" si="16"/>
        <v/>
      </c>
      <c r="Q89">
        <v>15</v>
      </c>
      <c r="R89" t="str">
        <f t="shared" si="22"/>
        <v/>
      </c>
      <c r="S89" t="str">
        <f t="shared" si="18"/>
        <v/>
      </c>
      <c r="Y89">
        <v>15</v>
      </c>
      <c r="Z89" t="str">
        <f t="shared" si="23"/>
        <v/>
      </c>
      <c r="AA89" t="str">
        <f t="shared" si="20"/>
        <v/>
      </c>
      <c r="AB89" t="str" cm="1">
        <f t="array" ref="AB89">IFERROR(SMALL((IF(ISNA(MATCH(AA75:AA87,L75:L77,0)),AA75:AA87)),15),"")</f>
        <v/>
      </c>
    </row>
    <row r="90" spans="1:28" x14ac:dyDescent="0.2">
      <c r="A90">
        <v>16</v>
      </c>
      <c r="B90" t="s">
        <v>120</v>
      </c>
      <c r="C90">
        <v>16</v>
      </c>
      <c r="J90" s="70">
        <v>16</v>
      </c>
      <c r="K90" s="70" t="str">
        <f t="shared" si="21"/>
        <v/>
      </c>
      <c r="L90" s="70" t="str">
        <f t="shared" si="16"/>
        <v/>
      </c>
      <c r="Q90">
        <v>16</v>
      </c>
      <c r="R90" t="str">
        <f t="shared" si="22"/>
        <v/>
      </c>
      <c r="S90" t="str">
        <f t="shared" si="18"/>
        <v/>
      </c>
      <c r="Y90">
        <v>16</v>
      </c>
      <c r="Z90" t="str">
        <f t="shared" si="23"/>
        <v/>
      </c>
      <c r="AA90" t="str">
        <f t="shared" si="20"/>
        <v/>
      </c>
      <c r="AB90" t="str" cm="1">
        <f t="array" ref="AB90">IFERROR(SMALL((IF(ISNA(MATCH(AA75:AA87,L75:L77,0)),AA75:AA87)),16),"")</f>
        <v/>
      </c>
    </row>
    <row r="91" spans="1:28" x14ac:dyDescent="0.2">
      <c r="A91">
        <v>17</v>
      </c>
      <c r="B91" t="s">
        <v>92</v>
      </c>
      <c r="C91">
        <v>17</v>
      </c>
      <c r="J91" s="70">
        <v>17</v>
      </c>
      <c r="K91" s="70" t="str">
        <f t="shared" si="21"/>
        <v/>
      </c>
      <c r="L91" s="70" t="str">
        <f t="shared" si="16"/>
        <v/>
      </c>
      <c r="Q91">
        <v>17</v>
      </c>
      <c r="R91" t="str">
        <f t="shared" si="22"/>
        <v/>
      </c>
      <c r="S91" t="str">
        <f t="shared" si="18"/>
        <v/>
      </c>
      <c r="Y91">
        <v>17</v>
      </c>
      <c r="Z91" t="str">
        <f t="shared" si="23"/>
        <v/>
      </c>
      <c r="AA91" t="str">
        <f t="shared" si="20"/>
        <v/>
      </c>
      <c r="AB91" t="str" cm="1">
        <f t="array" ref="AB91">IFERROR(SMALL((IF(ISNA(MATCH(AA75:AA87,L75:L77,0)),AA75:AA87)),17),"")</f>
        <v/>
      </c>
    </row>
    <row r="92" spans="1:28" x14ac:dyDescent="0.2">
      <c r="A92">
        <v>18</v>
      </c>
      <c r="B92" t="s">
        <v>99</v>
      </c>
      <c r="C92">
        <v>18</v>
      </c>
      <c r="J92" s="70">
        <v>18</v>
      </c>
      <c r="K92" s="70" t="str">
        <f t="shared" si="21"/>
        <v/>
      </c>
      <c r="L92" s="70" t="str">
        <f t="shared" si="16"/>
        <v/>
      </c>
      <c r="Q92">
        <v>18</v>
      </c>
      <c r="R92" t="str">
        <f t="shared" si="22"/>
        <v/>
      </c>
      <c r="S92" t="str">
        <f t="shared" si="18"/>
        <v/>
      </c>
      <c r="Y92">
        <v>18</v>
      </c>
      <c r="Z92" t="str">
        <f t="shared" si="23"/>
        <v/>
      </c>
      <c r="AA92" t="str">
        <f t="shared" si="20"/>
        <v/>
      </c>
      <c r="AB92" t="str" cm="1">
        <f t="array" ref="AB92">IFERROR(SMALL((IF(ISNA(MATCH(AA75:AA87,L75:L77,0)),AA75:AA87)),18),"")</f>
        <v/>
      </c>
    </row>
    <row r="93" spans="1:28" x14ac:dyDescent="0.2">
      <c r="A93">
        <v>19</v>
      </c>
      <c r="B93" t="s">
        <v>13</v>
      </c>
      <c r="C93">
        <v>19</v>
      </c>
      <c r="J93" s="70">
        <v>19</v>
      </c>
      <c r="K93" s="70" t="str">
        <f t="shared" si="21"/>
        <v/>
      </c>
      <c r="L93" s="70" t="str">
        <f t="shared" si="16"/>
        <v/>
      </c>
      <c r="Q93">
        <v>19</v>
      </c>
      <c r="R93" t="str">
        <f t="shared" si="22"/>
        <v/>
      </c>
      <c r="S93" t="str">
        <f t="shared" si="18"/>
        <v/>
      </c>
      <c r="Y93">
        <v>19</v>
      </c>
      <c r="Z93" t="str">
        <f t="shared" si="23"/>
        <v/>
      </c>
      <c r="AA93" t="str">
        <f t="shared" si="20"/>
        <v/>
      </c>
      <c r="AB93" t="str" cm="1">
        <f t="array" ref="AB93">IFERROR(SMALL((IF(ISNA(MATCH(AA75:AA87,L75:L77,0)),AA75:AA87)),19),"")</f>
        <v/>
      </c>
    </row>
    <row r="94" spans="1:28" x14ac:dyDescent="0.2">
      <c r="A94">
        <v>20</v>
      </c>
      <c r="B94" t="s">
        <v>31</v>
      </c>
      <c r="C94">
        <v>20</v>
      </c>
      <c r="J94" s="70">
        <v>20</v>
      </c>
      <c r="K94" s="70" t="str">
        <f t="shared" si="21"/>
        <v/>
      </c>
      <c r="L94" s="70" t="str">
        <f t="shared" si="16"/>
        <v/>
      </c>
      <c r="Q94">
        <v>20</v>
      </c>
      <c r="R94" t="str">
        <f t="shared" si="22"/>
        <v/>
      </c>
      <c r="S94" t="str">
        <f t="shared" si="18"/>
        <v/>
      </c>
      <c r="Y94">
        <v>20</v>
      </c>
      <c r="Z94" t="str">
        <f t="shared" si="23"/>
        <v/>
      </c>
      <c r="AA94" t="str">
        <f t="shared" si="20"/>
        <v/>
      </c>
      <c r="AB94" t="str" cm="1">
        <f t="array" ref="AB94">IFERROR(SMALL((IF(ISNA(MATCH(AA75:AA87,L75:L77,0)),AA75:AA87)),20),"")</f>
        <v/>
      </c>
    </row>
    <row r="95" spans="1:28" x14ac:dyDescent="0.2">
      <c r="A95">
        <v>21</v>
      </c>
      <c r="B95" t="s">
        <v>32</v>
      </c>
      <c r="C95">
        <v>21</v>
      </c>
      <c r="J95" s="70">
        <v>21</v>
      </c>
      <c r="K95" s="70" t="str">
        <f t="shared" si="21"/>
        <v/>
      </c>
      <c r="L95" s="70" t="str">
        <f t="shared" si="16"/>
        <v/>
      </c>
      <c r="Q95">
        <v>21</v>
      </c>
      <c r="R95" t="str">
        <f t="shared" si="22"/>
        <v/>
      </c>
      <c r="S95" t="str">
        <f t="shared" si="18"/>
        <v/>
      </c>
      <c r="Y95">
        <v>21</v>
      </c>
      <c r="Z95" t="str">
        <f t="shared" si="23"/>
        <v/>
      </c>
      <c r="AA95" t="str">
        <f t="shared" si="20"/>
        <v/>
      </c>
      <c r="AB95" t="str" cm="1">
        <f t="array" ref="AB95">IFERROR(SMALL((IF(ISNA(MATCH(AA75:AA87,L75:L77,0)),AA75:AA87)),21),"")</f>
        <v/>
      </c>
    </row>
    <row r="96" spans="1:28" x14ac:dyDescent="0.2">
      <c r="A96">
        <v>22</v>
      </c>
      <c r="B96" t="s">
        <v>114</v>
      </c>
      <c r="C96">
        <v>22</v>
      </c>
      <c r="J96" s="70">
        <v>22</v>
      </c>
      <c r="K96" s="70" t="str">
        <f t="shared" si="21"/>
        <v/>
      </c>
      <c r="L96" s="70" t="str">
        <f t="shared" si="16"/>
        <v/>
      </c>
      <c r="Q96">
        <v>22</v>
      </c>
      <c r="R96" t="str">
        <f t="shared" si="22"/>
        <v/>
      </c>
      <c r="S96" t="str">
        <f t="shared" si="18"/>
        <v/>
      </c>
      <c r="Y96">
        <v>22</v>
      </c>
      <c r="Z96" t="str">
        <f t="shared" si="23"/>
        <v/>
      </c>
      <c r="AA96" t="str">
        <f t="shared" si="20"/>
        <v/>
      </c>
      <c r="AB96" t="str" cm="1">
        <f t="array" ref="AB96">IFERROR(SMALL((IF(ISNA(MATCH(AA75:AA87,L75:L77,0)),AA75:AA87)),22),"")</f>
        <v/>
      </c>
    </row>
    <row r="97" spans="1:28" x14ac:dyDescent="0.2">
      <c r="A97">
        <v>23</v>
      </c>
      <c r="B97" t="s">
        <v>18</v>
      </c>
      <c r="C97">
        <v>23</v>
      </c>
      <c r="J97" s="70">
        <v>23</v>
      </c>
      <c r="K97" s="70" t="str">
        <f t="shared" si="21"/>
        <v/>
      </c>
      <c r="L97" s="70" t="str">
        <f t="shared" si="16"/>
        <v/>
      </c>
      <c r="Q97">
        <v>23</v>
      </c>
      <c r="R97" t="str">
        <f t="shared" si="22"/>
        <v/>
      </c>
      <c r="S97" t="str">
        <f t="shared" si="18"/>
        <v/>
      </c>
      <c r="Y97">
        <v>23</v>
      </c>
      <c r="Z97" t="str">
        <f t="shared" si="23"/>
        <v/>
      </c>
      <c r="AA97" t="str">
        <f t="shared" si="20"/>
        <v/>
      </c>
      <c r="AB97" t="str" cm="1">
        <f t="array" ref="AB97">IFERROR(SMALL((IF(ISNA(MATCH(AA75:AA87,L75:L77,0)),AA75:AA87)),23),"")</f>
        <v/>
      </c>
    </row>
    <row r="98" spans="1:28" x14ac:dyDescent="0.2">
      <c r="A98">
        <v>24</v>
      </c>
      <c r="B98" t="s">
        <v>86</v>
      </c>
      <c r="C98">
        <v>24</v>
      </c>
      <c r="J98" s="70">
        <v>24</v>
      </c>
      <c r="K98" s="70" t="str">
        <f t="shared" si="21"/>
        <v/>
      </c>
      <c r="L98" s="70" t="str">
        <f t="shared" si="16"/>
        <v/>
      </c>
      <c r="Q98">
        <v>24</v>
      </c>
      <c r="R98" t="str">
        <f t="shared" si="22"/>
        <v/>
      </c>
      <c r="S98" t="str">
        <f t="shared" si="18"/>
        <v/>
      </c>
      <c r="Y98">
        <v>24</v>
      </c>
      <c r="Z98" t="str">
        <f t="shared" si="23"/>
        <v/>
      </c>
      <c r="AA98" t="str">
        <f t="shared" si="20"/>
        <v/>
      </c>
      <c r="AB98" t="str" cm="1">
        <f t="array" ref="AB98">IFERROR(SMALL((IF(ISNA(MATCH(AA75:AA87,L75:L77,0)),AA75:AA87)),24),"")</f>
        <v/>
      </c>
    </row>
    <row r="99" spans="1:28" x14ac:dyDescent="0.2">
      <c r="A99">
        <v>25</v>
      </c>
      <c r="B99" t="s">
        <v>98</v>
      </c>
      <c r="C99">
        <v>25</v>
      </c>
    </row>
    <row r="100" spans="1:28" x14ac:dyDescent="0.2">
      <c r="A100">
        <v>26</v>
      </c>
      <c r="B100" t="s">
        <v>106</v>
      </c>
      <c r="C100">
        <v>26</v>
      </c>
    </row>
    <row r="101" spans="1:28" x14ac:dyDescent="0.2">
      <c r="A101">
        <v>27</v>
      </c>
      <c r="B101" t="s">
        <v>21</v>
      </c>
      <c r="C101">
        <v>27</v>
      </c>
    </row>
    <row r="102" spans="1:28" x14ac:dyDescent="0.2">
      <c r="A102">
        <v>28</v>
      </c>
      <c r="B102" t="s">
        <v>28</v>
      </c>
      <c r="C102">
        <v>28</v>
      </c>
    </row>
    <row r="103" spans="1:28" x14ac:dyDescent="0.2">
      <c r="A103">
        <v>29</v>
      </c>
      <c r="B103" t="s">
        <v>108</v>
      </c>
      <c r="C103">
        <v>29</v>
      </c>
    </row>
    <row r="104" spans="1:28" x14ac:dyDescent="0.2">
      <c r="A104">
        <v>30</v>
      </c>
      <c r="B104" t="s">
        <v>88</v>
      </c>
      <c r="C104">
        <v>30</v>
      </c>
    </row>
    <row r="106" spans="1:28" ht="15" customHeight="1" x14ac:dyDescent="0.2"/>
  </sheetData>
  <sheetProtection algorithmName="SHA-512" hashValue="0+hcpR2TJj/FMknnf1sRnABSAvT3qUpfjcIsKeFaa+gmTM2Ve33sTSOWvB2lCI+9JrM4YY/oWI3Uds1GYMKI7A==" saltValue="q0KBaeK/n920sRSGwAiiQQ==" spinCount="100000" sheet="1" objects="1" scenarios="1"/>
  <mergeCells count="6">
    <mergeCell ref="L4:M4"/>
    <mergeCell ref="H4:I4"/>
    <mergeCell ref="B4:C4"/>
    <mergeCell ref="J4:K4"/>
    <mergeCell ref="D4:E4"/>
    <mergeCell ref="F4:G4"/>
  </mergeCells>
  <pageMargins left="0.7" right="0.7" top="0.75" bottom="0.75" header="0.3" footer="0.3"/>
  <pageSetup orientation="portrait" horizontalDpi="4294967293" verticalDpi="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F96F9D7B531B64092DE77C564A5845E" ma:contentTypeVersion="5" ma:contentTypeDescription="Create a new document." ma:contentTypeScope="" ma:versionID="9247348c711b2e59d909c51081a988c3">
  <xsd:schema xmlns:xsd="http://www.w3.org/2001/XMLSchema" xmlns:xs="http://www.w3.org/2001/XMLSchema" xmlns:p="http://schemas.microsoft.com/office/2006/metadata/properties" xmlns:ns2="3c023622-8979-40ce-89a2-6131ddd9e63a" targetNamespace="http://schemas.microsoft.com/office/2006/metadata/properties" ma:root="true" ma:fieldsID="7eb6b2954ff5126c892eb2cac70076d5" ns2:_="">
    <xsd:import namespace="3c023622-8979-40ce-89a2-6131ddd9e63a"/>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c023622-8979-40ce-89a2-6131ddd9e63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4810B509-DE66-4F86-8DE0-EFEF22780DA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c023622-8979-40ce-89a2-6131ddd9e63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B145A0D-7DD9-45D4-BC7D-FE5E21BD6A46}">
  <ds:schemaRefs>
    <ds:schemaRef ds:uri="http://schemas.microsoft.com/sharepoint/v3/contenttype/forms"/>
  </ds:schemaRefs>
</ds:datastoreItem>
</file>

<file path=customXml/itemProps3.xml><?xml version="1.0" encoding="utf-8"?>
<ds:datastoreItem xmlns:ds="http://schemas.openxmlformats.org/officeDocument/2006/customXml" ds:itemID="{4B447D56-670C-4FD6-887C-4796C7BDA270}">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5</vt:i4>
      </vt:variant>
    </vt:vector>
  </HeadingPairs>
  <TitlesOfParts>
    <vt:vector size="5" baseType="lpstr">
      <vt:lpstr>Step 1 - Information Gathering </vt:lpstr>
      <vt:lpstr>Step 2 - Checklists</vt:lpstr>
      <vt:lpstr>Step 3 - Report</vt:lpstr>
      <vt:lpstr>Quick Reference Guide</vt:lpstr>
      <vt:lpstr>Calculations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Quentin Tsang</dc:creator>
  <cp:lastModifiedBy>Microsoft Office User</cp:lastModifiedBy>
  <dcterms:created xsi:type="dcterms:W3CDTF">2018-05-01T16:20:31Z</dcterms:created>
  <dcterms:modified xsi:type="dcterms:W3CDTF">2021-04-07T18:49:43Z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0x0101003F96F9D7B531B64092DE77C564A5845E</vt:lpwstr>
  </property>
</Properties>
</file>